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7065" activeTab="3"/>
  </bookViews>
  <sheets>
    <sheet name="Форма№3а" sheetId="1" r:id="rId1"/>
    <sheet name="Форма№3б" sheetId="2" r:id="rId2"/>
    <sheet name="Форма№3в" sheetId="3" r:id="rId3"/>
    <sheet name="Форма№3г" sheetId="4" r:id="rId4"/>
  </sheets>
  <definedNames>
    <definedName name="_xlnm.Print_Titles" localSheetId="1">'Форма№3б'!$10:$10</definedName>
    <definedName name="_xlnm.Print_Titles" localSheetId="2">'Форма№3в'!$7:$7</definedName>
    <definedName name="_xlnm.Print_Titles" localSheetId="3">'Форма№3г'!$8:$8</definedName>
    <definedName name="_xlnm.Print_Area" localSheetId="0">'Форма№3а'!$A$1:$DD$23</definedName>
    <definedName name="_xlnm.Print_Area" localSheetId="1">'Форма№3б'!$A$1:$DD$62</definedName>
    <definedName name="_xlnm.Print_Area" localSheetId="2">'Форма№3в'!$A$1:$FK$41</definedName>
    <definedName name="_xlnm.Print_Area" localSheetId="3">'Форма№3г'!$A$1:$FK$52</definedName>
  </definedNames>
  <calcPr fullCalcOnLoad="1"/>
</workbook>
</file>

<file path=xl/sharedStrings.xml><?xml version="1.0" encoding="utf-8"?>
<sst xmlns="http://schemas.openxmlformats.org/spreadsheetml/2006/main" count="550" uniqueCount="134">
  <si>
    <t>Форма № 3-а</t>
  </si>
  <si>
    <t xml:space="preserve">Инвестиционная программа СЕМ на период 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</si>
  <si>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</si>
  <si>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</si>
  <si>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</si>
  <si>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</si>
  <si>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</si>
  <si>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</si>
  <si>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</si>
  <si>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</si>
  <si>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</si>
  <si>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</si>
  <si>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</si>
  <si>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</si>
  <si>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</si>
  <si>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</si>
  <si>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t>Сроки реализации программы</t>
  </si>
  <si>
    <r>
      <t xml:space="preserve">прочее </t>
    </r>
    <r>
      <rPr>
        <i/>
        <sz val="12"/>
        <rFont val="Times New Roman"/>
        <family val="1"/>
      </rPr>
      <t>(например, маркетинг, консалтинг, технические экспертизы и т.п.)</t>
    </r>
    <r>
      <rPr>
        <sz val="12"/>
        <rFont val="Times New Roman"/>
        <family val="1"/>
      </rPr>
      <t>, тыс. руб.</t>
    </r>
  </si>
  <si>
    <t>3) Долгосрочные финансовые вложения.</t>
  </si>
  <si>
    <t>2) Приобретение внеоборотных активов.</t>
  </si>
  <si>
    <t>- новое строительство.</t>
  </si>
  <si>
    <t>- реконструкция (модернизация);</t>
  </si>
  <si>
    <t>1) Капитальное строительство,
в т.ч.:</t>
  </si>
  <si>
    <t>за счет средств бюджетов всех уровней бюджетной системы Российской Федерации ***
(тыс. руб.)</t>
  </si>
  <si>
    <t>за счет собственных средств организации
(тыс. руб.)</t>
  </si>
  <si>
    <t>в том числе</t>
  </si>
  <si>
    <t>всего
(тыс. руб.)</t>
  </si>
  <si>
    <t>окончание
(мес./год)</t>
  </si>
  <si>
    <t>начало
(мес./год)</t>
  </si>
  <si>
    <t xml:space="preserve"> году **</t>
  </si>
  <si>
    <t xml:space="preserve">в </t>
  </si>
  <si>
    <t>Расходы на реализацию
инвестиционной программы</t>
  </si>
  <si>
    <t>Расходы
на реализацию инвестиционной программы,
всего **
(тыс. руб.)</t>
  </si>
  <si>
    <t>Срок реализации</t>
  </si>
  <si>
    <t>Наименование проекта в рамках инвестиционной программы СЕМ</t>
  </si>
  <si>
    <t>№
п/п</t>
  </si>
  <si>
    <t xml:space="preserve"> г.</t>
  </si>
  <si>
    <t xml:space="preserve">Содержание инвестиционной программы СЕМ на </t>
  </si>
  <si>
    <t>Форма № 3-б</t>
  </si>
  <si>
    <t>- за счет средств бюджетов всех уровней бюджетной системы РФ **.</t>
  </si>
  <si>
    <t>- за счет заемных средств;</t>
  </si>
  <si>
    <t>- за счет собственных средств организации;</t>
  </si>
  <si>
    <t>В том числе по периодам</t>
  </si>
  <si>
    <t>Расходы
на реализацию инвестиционной программы, всего
(тыс. руб.)**</t>
  </si>
  <si>
    <t>Ожидаемый экономический эффект
(тыс. руб./год)</t>
  </si>
  <si>
    <t>Срок окупаемости, лет</t>
  </si>
  <si>
    <t xml:space="preserve"> г.*</t>
  </si>
  <si>
    <t xml:space="preserve">Сумма запланированных инвестиций в рамках реализации инвестиционной программы СЕМ на </t>
  </si>
  <si>
    <t>Форма № 3-в</t>
  </si>
  <si>
    <t>с начала реализации проекта нарастающим итогом, %</t>
  </si>
  <si>
    <t>с начала реализации проекта нарастающим итогом
(тыс. руб.)</t>
  </si>
  <si>
    <t>факт</t>
  </si>
  <si>
    <t>план ***</t>
  </si>
  <si>
    <t>Отклонение фактических показателей от плановых</t>
  </si>
  <si>
    <t>Расходы на реализацию инвестиционной программы, всего
(тыс. руб.)</t>
  </si>
  <si>
    <t>Наименование проекта
в рамках
инвестиционной программы СЕМ</t>
  </si>
  <si>
    <t xml:space="preserve"> году *</t>
  </si>
  <si>
    <t xml:space="preserve">Отчет о реализации Инвестиционной программы субъекта естественной монополии в </t>
  </si>
  <si>
    <t>Форма № 3-г</t>
  </si>
  <si>
    <t>нет</t>
  </si>
  <si>
    <t>декабрь 2011 год</t>
  </si>
  <si>
    <t>сентябрь 2007 год</t>
  </si>
  <si>
    <t>ноябрь 2013 год</t>
  </si>
  <si>
    <t>февраль 2011 год</t>
  </si>
  <si>
    <t>сентябрь 2012 год</t>
  </si>
  <si>
    <t>ноябрь 2010 год</t>
  </si>
  <si>
    <t>1</t>
  </si>
  <si>
    <t>2</t>
  </si>
  <si>
    <t>3</t>
  </si>
  <si>
    <t>4</t>
  </si>
  <si>
    <t>5</t>
  </si>
  <si>
    <t>6</t>
  </si>
  <si>
    <t>7</t>
  </si>
  <si>
    <t>8</t>
  </si>
  <si>
    <t xml:space="preserve">Реконструкция ряжевых причалов  Р7-10, </t>
  </si>
  <si>
    <t>июнь     2010 год</t>
  </si>
  <si>
    <t>январь 2011 год</t>
  </si>
  <si>
    <t>Закуп речного буксира</t>
  </si>
  <si>
    <t>Закуп морского буксира</t>
  </si>
  <si>
    <t xml:space="preserve">Закуп бункеровщика жидким топливом, </t>
  </si>
  <si>
    <t>июнь    2010 год</t>
  </si>
  <si>
    <t xml:space="preserve">Реконструкция ряжевых причалов  ЗТФ, </t>
  </si>
  <si>
    <t xml:space="preserve">Закуп специализированных контейнеров СК-3-30Д, </t>
  </si>
  <si>
    <t xml:space="preserve">Закуп специализированных контейнеров  ISO 1СХ, </t>
  </si>
  <si>
    <t xml:space="preserve">Закуп специализированных контейнеров  СК-3-1,5, </t>
  </si>
  <si>
    <t>сентябрь 2011 год</t>
  </si>
  <si>
    <t>декабрь 2013 год</t>
  </si>
  <si>
    <t>май          2012 год</t>
  </si>
  <si>
    <t>июль         2011 год</t>
  </si>
  <si>
    <t>декабрь 2012 год</t>
  </si>
  <si>
    <t>2012-2013</t>
  </si>
  <si>
    <t>2012-2013 год</t>
  </si>
  <si>
    <t>2012</t>
  </si>
  <si>
    <t>Расходы на реализацию инвестиционной программы  в 2012 году</t>
  </si>
  <si>
    <t>период 2012 года
(тыс. руб.)</t>
  </si>
  <si>
    <t>период 2012 года, %</t>
  </si>
  <si>
    <t>период t (очередной период)*** 2013 год</t>
  </si>
  <si>
    <t>период t+1***
2014г.</t>
  </si>
  <si>
    <t>период t+2***
2015г.</t>
  </si>
  <si>
    <t>после периода t+2***
2016г.</t>
  </si>
  <si>
    <t xml:space="preserve"> </t>
  </si>
  <si>
    <t>июль     2011 год</t>
  </si>
  <si>
    <t>июнь          2012 год</t>
  </si>
  <si>
    <t>март        2014 год</t>
  </si>
  <si>
    <t>Закуп портальных кранов,</t>
  </si>
  <si>
    <t>Сохранение заданного уровня производства Заполярного транспортного филиала.</t>
  </si>
  <si>
    <t>Цель: Сохранение заданного уровня производства Заполярного транспортного филиала.
Задачи: 1. Поддержание основных фондов в исправном состоянии. 2. Обновление изношенных (выработавших свой ресурс) основных фондов.</t>
  </si>
  <si>
    <t>Инвестиционная программа Заполярного транспортного филиала на 2012-2013 гг.</t>
  </si>
  <si>
    <t xml:space="preserve">Закуп систем управления крановым оборудованием, </t>
  </si>
  <si>
    <t xml:space="preserve">Закуп специальных контейнеров СК-3-30Д, </t>
  </si>
  <si>
    <t xml:space="preserve">Закуп специальных контейнеров СК-3-1,5, </t>
  </si>
  <si>
    <t xml:space="preserve">Закуп специальных контейнеров ИСО-1СХ, </t>
  </si>
  <si>
    <t>сентябрь    2011 год</t>
  </si>
  <si>
    <t>июль    2011 год</t>
  </si>
  <si>
    <t>июнь    2012 год</t>
  </si>
  <si>
    <t>март      2014 год</t>
  </si>
  <si>
    <t>____*_Приводятся сведения на очередной период (период t).</t>
  </si>
  <si>
    <t>___**_В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</si>
  <si>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__***_В текущих ценах.</t>
  </si>
  <si>
    <t>____*_Приводятся сведения на очередной период (период t). При этом последующие прогнозные 2 периода принимаются за период t+1 и период t+2.</t>
  </si>
  <si>
    <r>
      <t>Реконструкция ряжевых причалов  Р7-10,</t>
    </r>
    <r>
      <rPr>
        <sz val="10"/>
        <rFont val="Times New Roman"/>
        <family val="1"/>
      </rPr>
      <t xml:space="preserve"> 
в том числе *:</t>
    </r>
  </si>
  <si>
    <r>
      <t>Закуп специальных контейнеров     ИСО-1СХ,</t>
    </r>
    <r>
      <rPr>
        <sz val="10"/>
        <rFont val="Times New Roman"/>
        <family val="1"/>
      </rPr>
      <t xml:space="preserve"> 
в том числе *:</t>
    </r>
  </si>
  <si>
    <r>
      <t>Закуп специальных контейнеров         СК-3-1,5;</t>
    </r>
    <r>
      <rPr>
        <sz val="10"/>
        <rFont val="Times New Roman"/>
        <family val="1"/>
      </rPr>
      <t xml:space="preserve"> 
в том числе *:</t>
    </r>
  </si>
  <si>
    <r>
      <t>Закуп специальных контейнеров         СК-3-30Д,</t>
    </r>
    <r>
      <rPr>
        <sz val="10"/>
        <rFont val="Times New Roman"/>
        <family val="1"/>
      </rPr>
      <t xml:space="preserve"> 
в том числе *:</t>
    </r>
  </si>
  <si>
    <r>
      <t>Закуп систем управления крановым оборудованием,</t>
    </r>
    <r>
      <rPr>
        <sz val="10"/>
        <rFont val="Times New Roman"/>
        <family val="1"/>
      </rPr>
      <t xml:space="preserve"> 
в том числе *:</t>
    </r>
  </si>
  <si>
    <r>
      <t>Закуп речного буксира,</t>
    </r>
    <r>
      <rPr>
        <sz val="10"/>
        <rFont val="Times New Roman"/>
        <family val="1"/>
      </rPr>
      <t xml:space="preserve"> 
в том числе *:</t>
    </r>
  </si>
  <si>
    <r>
      <t>Закуп морского буксира,</t>
    </r>
    <r>
      <rPr>
        <sz val="10"/>
        <rFont val="Times New Roman"/>
        <family val="1"/>
      </rPr>
      <t xml:space="preserve"> 
в том числе *:</t>
    </r>
  </si>
  <si>
    <r>
      <t>Закуп бункеровщика жидким топливом,</t>
    </r>
    <r>
      <rPr>
        <sz val="10"/>
        <rFont val="Times New Roman"/>
        <family val="1"/>
      </rPr>
      <t xml:space="preserve"> 
в том числе *:</t>
    </r>
  </si>
  <si>
    <t>____*_Раскрывается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</si>
  <si>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___**_В текущих ценах.</t>
  </si>
  <si>
    <t>__***_В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</si>
  <si>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____*_В данном разделе кратко указываются основные цели и задачи инвестиционной программы, а также ее целевые индикаторы и показатели.</t>
  </si>
  <si>
    <t>___**_Приводятся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</si>
  <si>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__***_В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</si>
</sst>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left" vertical="top"/>
    </xf>
    <xf numFmtId="0" fontId="8" fillId="0" borderId="16" xfId="0" applyNumberFormat="1" applyFont="1" applyFill="1" applyBorder="1" applyAlignment="1">
      <alignment horizontal="left" vertical="top"/>
    </xf>
    <xf numFmtId="0" fontId="8" fillId="0" borderId="17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7" fillId="0" borderId="0" xfId="0" applyFont="1" applyFill="1" applyAlignment="1">
      <alignment horizontal="justify" wrapText="1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3" fontId="8" fillId="0" borderId="24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left" vertical="top" wrapText="1" inden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22" xfId="0" applyNumberFormat="1" applyFont="1" applyFill="1" applyBorder="1" applyAlignment="1">
      <alignment horizontal="left" vertical="top" wrapText="1" indent="1"/>
    </xf>
    <xf numFmtId="1" fontId="8" fillId="0" borderId="24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22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left" vertical="top" wrapText="1" indent="1"/>
    </xf>
    <xf numFmtId="49" fontId="8" fillId="0" borderId="16" xfId="0" applyNumberFormat="1" applyFont="1" applyFill="1" applyBorder="1" applyAlignment="1">
      <alignment horizontal="left" vertical="top" wrapText="1" indent="1"/>
    </xf>
    <xf numFmtId="49" fontId="8" fillId="0" borderId="17" xfId="0" applyNumberFormat="1" applyFont="1" applyFill="1" applyBorder="1" applyAlignment="1">
      <alignment horizontal="left" vertical="top" wrapText="1" indent="1"/>
    </xf>
    <xf numFmtId="1" fontId="8" fillId="0" borderId="25" xfId="0" applyNumberFormat="1" applyFont="1" applyFill="1" applyBorder="1" applyAlignment="1">
      <alignment horizontal="center" vertical="top" wrapText="1"/>
    </xf>
    <xf numFmtId="3" fontId="8" fillId="0" borderId="25" xfId="0" applyNumberFormat="1" applyFont="1" applyFill="1" applyBorder="1" applyAlignment="1">
      <alignment horizontal="center" vertical="top" wrapText="1"/>
    </xf>
    <xf numFmtId="3" fontId="9" fillId="0" borderId="26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left" vertical="top" wrapText="1" indent="1"/>
    </xf>
    <xf numFmtId="0" fontId="8" fillId="0" borderId="0" xfId="0" applyNumberFormat="1" applyFont="1" applyFill="1" applyBorder="1" applyAlignment="1">
      <alignment horizontal="left" vertical="top" wrapText="1" indent="1"/>
    </xf>
    <xf numFmtId="0" fontId="8" fillId="0" borderId="22" xfId="0" applyNumberFormat="1" applyFont="1" applyFill="1" applyBorder="1" applyAlignment="1">
      <alignment horizontal="left" vertical="top" wrapText="1" inden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left" vertical="top" wrapText="1"/>
    </xf>
    <xf numFmtId="0" fontId="9" fillId="0" borderId="23" xfId="0" applyNumberFormat="1" applyFont="1" applyFill="1" applyBorder="1" applyAlignment="1">
      <alignment horizontal="left" vertical="top" wrapText="1"/>
    </xf>
    <xf numFmtId="1" fontId="9" fillId="0" borderId="26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9" xfId="0" applyNumberFormat="1" applyFont="1" applyFill="1" applyBorder="1" applyAlignment="1">
      <alignment horizontal="center" wrapText="1"/>
    </xf>
    <xf numFmtId="0" fontId="9" fillId="0" borderId="23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22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22" xfId="0" applyNumberFormat="1" applyFont="1" applyFill="1" applyBorder="1" applyAlignment="1">
      <alignment horizontal="left" vertical="top" wrapText="1"/>
    </xf>
    <xf numFmtId="1" fontId="9" fillId="0" borderId="28" xfId="0" applyNumberFormat="1" applyFont="1" applyFill="1" applyBorder="1" applyAlignment="1">
      <alignment horizontal="center" vertical="top" wrapText="1"/>
    </xf>
    <xf numFmtId="3" fontId="9" fillId="0" borderId="28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top" wrapText="1"/>
    </xf>
    <xf numFmtId="49" fontId="2" fillId="0" borderId="32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164" fontId="2" fillId="0" borderId="2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1" fontId="2" fillId="0" borderId="25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1" fontId="2" fillId="0" borderId="28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10" fillId="0" borderId="33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2"/>
  <sheetViews>
    <sheetView view="pageBreakPreview" zoomScaleSheetLayoutView="100" zoomScalePageLayoutView="0" workbookViewId="0" topLeftCell="A1">
      <selection activeCell="BK19" sqref="BK19:BY19"/>
    </sheetView>
  </sheetViews>
  <sheetFormatPr defaultColWidth="0.875" defaultRowHeight="12.75"/>
  <cols>
    <col min="1" max="16384" width="0.875" style="6" customWidth="1"/>
  </cols>
  <sheetData>
    <row r="1" ht="15">
      <c r="DD1" s="11" t="s">
        <v>0</v>
      </c>
    </row>
    <row r="3" spans="1:108" ht="16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30" t="s">
        <v>1</v>
      </c>
      <c r="BS3" s="69" t="s">
        <v>90</v>
      </c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29" t="s">
        <v>2</v>
      </c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</row>
    <row r="5" spans="1:108" s="32" customFormat="1" ht="35.25" customHeight="1">
      <c r="A5" s="31"/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1"/>
      <c r="BF5" s="75" t="s">
        <v>107</v>
      </c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6"/>
    </row>
    <row r="6" spans="1:108" s="32" customFormat="1" ht="147.75" customHeight="1">
      <c r="A6" s="31"/>
      <c r="B6" s="70" t="s">
        <v>13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1"/>
      <c r="BF6" s="75" t="s">
        <v>106</v>
      </c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7"/>
    </row>
    <row r="7" spans="1:108" s="32" customFormat="1" ht="33" customHeight="1">
      <c r="A7" s="31"/>
      <c r="B7" s="70" t="s">
        <v>16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1"/>
      <c r="BF7" s="58" t="s">
        <v>91</v>
      </c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60"/>
    </row>
    <row r="8" spans="1:108" s="19" customFormat="1" ht="15.75">
      <c r="A8" s="33"/>
      <c r="B8" s="78" t="s">
        <v>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9"/>
      <c r="BF8" s="72">
        <f>BF10+BF11+BF12+BF13</f>
        <v>2381305</v>
      </c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4"/>
    </row>
    <row r="9" spans="1:108" s="19" customFormat="1" ht="30.75" customHeight="1">
      <c r="A9" s="34"/>
      <c r="B9" s="61" t="s">
        <v>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47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9"/>
    </row>
    <row r="10" spans="1:108" s="19" customFormat="1" ht="31.5" customHeight="1">
      <c r="A10" s="34"/>
      <c r="B10" s="55" t="s">
        <v>6</v>
      </c>
      <c r="C10" s="55"/>
      <c r="D10" s="55"/>
      <c r="E10" s="55"/>
      <c r="F10" s="55"/>
      <c r="G10" s="56" t="s">
        <v>15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7"/>
      <c r="BF10" s="47">
        <v>0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9"/>
    </row>
    <row r="11" spans="1:108" s="19" customFormat="1" ht="15.75" customHeight="1">
      <c r="A11" s="34"/>
      <c r="B11" s="55" t="s">
        <v>6</v>
      </c>
      <c r="C11" s="55"/>
      <c r="D11" s="55"/>
      <c r="E11" s="55"/>
      <c r="F11" s="55"/>
      <c r="G11" s="56" t="s">
        <v>7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47">
        <f>1686531+694774</f>
        <v>2381305</v>
      </c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9"/>
    </row>
    <row r="12" spans="1:108" s="19" customFormat="1" ht="31.5" customHeight="1">
      <c r="A12" s="34"/>
      <c r="B12" s="55" t="s">
        <v>6</v>
      </c>
      <c r="C12" s="55"/>
      <c r="D12" s="55"/>
      <c r="E12" s="55"/>
      <c r="F12" s="55"/>
      <c r="G12" s="56" t="s">
        <v>8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7"/>
      <c r="BF12" s="47">
        <v>0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9"/>
    </row>
    <row r="13" spans="1:108" s="19" customFormat="1" ht="31.5" customHeight="1">
      <c r="A13" s="35"/>
      <c r="B13" s="81" t="s">
        <v>6</v>
      </c>
      <c r="C13" s="81"/>
      <c r="D13" s="81"/>
      <c r="E13" s="81"/>
      <c r="F13" s="81"/>
      <c r="G13" s="50" t="s">
        <v>17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1"/>
      <c r="BF13" s="52">
        <v>0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4"/>
    </row>
    <row r="14" spans="1:108" s="19" customFormat="1" ht="46.5" customHeight="1">
      <c r="A14" s="33"/>
      <c r="B14" s="70" t="s">
        <v>14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63" t="s">
        <v>105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5"/>
    </row>
    <row r="15" spans="1:108" s="19" customFormat="1" ht="15" customHeight="1">
      <c r="A15" s="35"/>
      <c r="B15" s="82" t="s">
        <v>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3"/>
      <c r="BF15" s="66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8"/>
    </row>
    <row r="16" spans="1:108" s="37" customFormat="1" ht="33.75" customHeight="1">
      <c r="A16" s="36"/>
      <c r="B16" s="45" t="s">
        <v>10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6"/>
      <c r="BF16" s="42" t="s">
        <v>59</v>
      </c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37" customFormat="1" ht="33.75" customHeight="1">
      <c r="A17" s="36"/>
      <c r="B17" s="45" t="s">
        <v>11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6"/>
      <c r="BF17" s="42" t="s">
        <v>59</v>
      </c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</row>
    <row r="18" spans="1:108" s="37" customFormat="1" ht="33.75" customHeight="1">
      <c r="A18" s="36"/>
      <c r="B18" s="45" t="s">
        <v>12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6"/>
      <c r="BF18" s="42" t="s">
        <v>59</v>
      </c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</row>
    <row r="19" spans="1:30" s="14" customFormat="1" ht="3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108" s="15" customFormat="1" ht="24.75" customHeight="1">
      <c r="A20" s="80" t="s">
        <v>131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</row>
    <row r="21" spans="1:108" s="15" customFormat="1" ht="36.75" customHeight="1">
      <c r="A21" s="80" t="s">
        <v>132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</row>
    <row r="22" spans="1:108" s="15" customFormat="1" ht="48.75" customHeight="1">
      <c r="A22" s="80" t="s">
        <v>133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ht="3" customHeight="1"/>
  </sheetData>
  <sheetProtection/>
  <mergeCells count="36">
    <mergeCell ref="A20:DD20"/>
    <mergeCell ref="A21:DD21"/>
    <mergeCell ref="A22:DD22"/>
    <mergeCell ref="B12:F12"/>
    <mergeCell ref="B13:F13"/>
    <mergeCell ref="G12:BE12"/>
    <mergeCell ref="B14:BE14"/>
    <mergeCell ref="B15:BE15"/>
    <mergeCell ref="B18:BE18"/>
    <mergeCell ref="BF18:DD18"/>
    <mergeCell ref="BF14:DD14"/>
    <mergeCell ref="BF15:DD15"/>
    <mergeCell ref="BS3:CN3"/>
    <mergeCell ref="B5:BE5"/>
    <mergeCell ref="B6:BE6"/>
    <mergeCell ref="BF8:DD8"/>
    <mergeCell ref="BF5:DD5"/>
    <mergeCell ref="BF6:DD6"/>
    <mergeCell ref="B7:BE7"/>
    <mergeCell ref="B8:BE8"/>
    <mergeCell ref="BF7:DD7"/>
    <mergeCell ref="B9:BE9"/>
    <mergeCell ref="B10:F10"/>
    <mergeCell ref="G10:BE10"/>
    <mergeCell ref="BF9:DD9"/>
    <mergeCell ref="BF10:DD10"/>
    <mergeCell ref="BF16:DD16"/>
    <mergeCell ref="BF17:DD17"/>
    <mergeCell ref="B16:BE16"/>
    <mergeCell ref="B17:BE17"/>
    <mergeCell ref="BF11:DD11"/>
    <mergeCell ref="BF12:DD12"/>
    <mergeCell ref="G13:BE13"/>
    <mergeCell ref="BF13:DD13"/>
    <mergeCell ref="B11:F11"/>
    <mergeCell ref="G11:BE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62"/>
  <sheetViews>
    <sheetView view="pageBreakPreview" zoomScaleSheetLayoutView="100" zoomScalePageLayoutView="0" workbookViewId="0" topLeftCell="A1">
      <pane ySplit="10" topLeftCell="A57" activePane="bottomLeft" state="frozen"/>
      <selection pane="topLeft" activeCell="BK19" sqref="BK19:BY19"/>
      <selection pane="bottomLeft" activeCell="AV19" sqref="AV19:BZ19"/>
    </sheetView>
  </sheetViews>
  <sheetFormatPr defaultColWidth="0.875" defaultRowHeight="12.75"/>
  <cols>
    <col min="1" max="16384" width="0.875" style="6" customWidth="1"/>
  </cols>
  <sheetData>
    <row r="1" ht="15">
      <c r="DD1" s="11" t="s">
        <v>38</v>
      </c>
    </row>
    <row r="3" spans="1:108" s="19" customFormat="1" ht="15.75">
      <c r="A3" s="1"/>
      <c r="B3" s="1"/>
      <c r="C3" s="1"/>
      <c r="D3" s="1"/>
      <c r="E3" s="1"/>
      <c r="F3" s="1"/>
      <c r="G3" s="1"/>
      <c r="H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2" t="s">
        <v>37</v>
      </c>
      <c r="BV3" s="145" t="s">
        <v>92</v>
      </c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" t="s">
        <v>36</v>
      </c>
      <c r="CO3" s="20"/>
      <c r="CP3" s="20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5" spans="1:108" s="3" customFormat="1" ht="28.5" customHeight="1">
      <c r="A5" s="112" t="s">
        <v>35</v>
      </c>
      <c r="B5" s="113"/>
      <c r="C5" s="113"/>
      <c r="D5" s="113"/>
      <c r="E5" s="113"/>
      <c r="F5" s="114"/>
      <c r="G5" s="112" t="s">
        <v>34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4"/>
      <c r="Z5" s="125" t="s">
        <v>33</v>
      </c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7"/>
      <c r="AV5" s="112" t="s">
        <v>32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4"/>
      <c r="BM5" s="146" t="s">
        <v>31</v>
      </c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8"/>
    </row>
    <row r="6" spans="1:108" s="3" customFormat="1" ht="12.75">
      <c r="A6" s="115"/>
      <c r="B6" s="116"/>
      <c r="C6" s="116"/>
      <c r="D6" s="116"/>
      <c r="E6" s="116"/>
      <c r="F6" s="117"/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7"/>
      <c r="Z6" s="128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30"/>
      <c r="AV6" s="115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7"/>
      <c r="BM6" s="150" t="s">
        <v>30</v>
      </c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49" t="s">
        <v>92</v>
      </c>
      <c r="CD6" s="149"/>
      <c r="CE6" s="149"/>
      <c r="CF6" s="149"/>
      <c r="CG6" s="149"/>
      <c r="CH6" s="149"/>
      <c r="CI6" s="149"/>
      <c r="CJ6" s="152" t="s">
        <v>29</v>
      </c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3"/>
    </row>
    <row r="7" spans="1:108" s="3" customFormat="1" ht="3" customHeight="1">
      <c r="A7" s="115"/>
      <c r="B7" s="116"/>
      <c r="C7" s="116"/>
      <c r="D7" s="116"/>
      <c r="E7" s="116"/>
      <c r="F7" s="117"/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  <c r="Z7" s="131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3"/>
      <c r="AV7" s="115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7"/>
      <c r="BM7" s="21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3"/>
    </row>
    <row r="8" spans="1:108" s="3" customFormat="1" ht="13.5" customHeight="1">
      <c r="A8" s="115"/>
      <c r="B8" s="116"/>
      <c r="C8" s="116"/>
      <c r="D8" s="116"/>
      <c r="E8" s="116"/>
      <c r="F8" s="117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7"/>
      <c r="Z8" s="134" t="s">
        <v>28</v>
      </c>
      <c r="AA8" s="135"/>
      <c r="AB8" s="135"/>
      <c r="AC8" s="135"/>
      <c r="AD8" s="135"/>
      <c r="AE8" s="135"/>
      <c r="AF8" s="135"/>
      <c r="AG8" s="135"/>
      <c r="AH8" s="135"/>
      <c r="AI8" s="135"/>
      <c r="AJ8" s="136"/>
      <c r="AK8" s="134" t="s">
        <v>27</v>
      </c>
      <c r="AL8" s="135"/>
      <c r="AM8" s="135"/>
      <c r="AN8" s="135"/>
      <c r="AO8" s="135"/>
      <c r="AP8" s="135"/>
      <c r="AQ8" s="135"/>
      <c r="AR8" s="135"/>
      <c r="AS8" s="135"/>
      <c r="AT8" s="135"/>
      <c r="AU8" s="136"/>
      <c r="AV8" s="115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7"/>
      <c r="BM8" s="112" t="s">
        <v>26</v>
      </c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4"/>
      <c r="CA8" s="141" t="s">
        <v>25</v>
      </c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3"/>
    </row>
    <row r="9" spans="1:108" s="3" customFormat="1" ht="105" customHeight="1">
      <c r="A9" s="118"/>
      <c r="B9" s="119"/>
      <c r="C9" s="119"/>
      <c r="D9" s="119"/>
      <c r="E9" s="119"/>
      <c r="F9" s="120"/>
      <c r="G9" s="118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  <c r="Z9" s="137"/>
      <c r="AA9" s="138"/>
      <c r="AB9" s="138"/>
      <c r="AC9" s="138"/>
      <c r="AD9" s="138"/>
      <c r="AE9" s="138"/>
      <c r="AF9" s="138"/>
      <c r="AG9" s="138"/>
      <c r="AH9" s="138"/>
      <c r="AI9" s="138"/>
      <c r="AJ9" s="139"/>
      <c r="AK9" s="137"/>
      <c r="AL9" s="138"/>
      <c r="AM9" s="138"/>
      <c r="AN9" s="138"/>
      <c r="AO9" s="138"/>
      <c r="AP9" s="138"/>
      <c r="AQ9" s="138"/>
      <c r="AR9" s="138"/>
      <c r="AS9" s="138"/>
      <c r="AT9" s="138"/>
      <c r="AU9" s="139"/>
      <c r="AV9" s="118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20"/>
      <c r="BM9" s="118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20"/>
      <c r="CA9" s="144" t="s">
        <v>24</v>
      </c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 t="s">
        <v>23</v>
      </c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</row>
    <row r="10" spans="1:108" s="24" customFormat="1" ht="11.25">
      <c r="A10" s="121">
        <v>1</v>
      </c>
      <c r="B10" s="122"/>
      <c r="C10" s="122"/>
      <c r="D10" s="122"/>
      <c r="E10" s="122"/>
      <c r="F10" s="123"/>
      <c r="G10" s="121">
        <v>2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3"/>
      <c r="Z10" s="124">
        <v>3</v>
      </c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>
        <v>4</v>
      </c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40">
        <v>5</v>
      </c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>
        <v>6</v>
      </c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>
        <v>7</v>
      </c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>
        <v>8</v>
      </c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</row>
    <row r="11" spans="1:108" s="3" customFormat="1" ht="54.75" customHeight="1">
      <c r="A11" s="106" t="s">
        <v>66</v>
      </c>
      <c r="B11" s="107"/>
      <c r="C11" s="107"/>
      <c r="D11" s="107"/>
      <c r="E11" s="107"/>
      <c r="F11" s="108"/>
      <c r="G11" s="2"/>
      <c r="H11" s="109" t="s">
        <v>120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10"/>
      <c r="Z11" s="111" t="s">
        <v>61</v>
      </c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 t="s">
        <v>62</v>
      </c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02">
        <f>AV12+AV15+AV16</f>
        <v>220556</v>
      </c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>
        <f>BM12+BM15+BM16</f>
        <v>40955.65</v>
      </c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>
        <f>CA12+CA15+CA16</f>
        <v>40955.65</v>
      </c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>
        <f>CO12+CO15+CO16</f>
        <v>0</v>
      </c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</row>
    <row r="12" spans="1:108" s="3" customFormat="1" ht="39" customHeight="1">
      <c r="A12" s="85"/>
      <c r="B12" s="86"/>
      <c r="C12" s="86"/>
      <c r="D12" s="86"/>
      <c r="E12" s="86"/>
      <c r="F12" s="87"/>
      <c r="G12" s="103" t="s">
        <v>22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5"/>
      <c r="Z12" s="91" t="s">
        <v>61</v>
      </c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 t="s">
        <v>62</v>
      </c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84">
        <f>SUM(AV13:BL14)</f>
        <v>220556</v>
      </c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>
        <f>SUM(BM13:BZ14)</f>
        <v>40955.65</v>
      </c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>
        <f>SUM(CA13:CN14)</f>
        <v>40955.65</v>
      </c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>
        <f>SUM(CO13:DD14)</f>
        <v>0</v>
      </c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1:108" s="3" customFormat="1" ht="27" customHeight="1">
      <c r="A13" s="85"/>
      <c r="B13" s="86"/>
      <c r="C13" s="86"/>
      <c r="D13" s="86"/>
      <c r="E13" s="86"/>
      <c r="F13" s="87"/>
      <c r="G13" s="4"/>
      <c r="H13" s="92" t="s">
        <v>21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3"/>
      <c r="Z13" s="91" t="s">
        <v>61</v>
      </c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 t="s">
        <v>62</v>
      </c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84">
        <v>220556</v>
      </c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>
        <f>CA13+CO13</f>
        <v>40955.65</v>
      </c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>
        <v>40955.65</v>
      </c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>
        <v>0</v>
      </c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</row>
    <row r="14" spans="1:108" s="3" customFormat="1" ht="27" customHeight="1">
      <c r="A14" s="85"/>
      <c r="B14" s="86"/>
      <c r="C14" s="86"/>
      <c r="D14" s="86"/>
      <c r="E14" s="86"/>
      <c r="F14" s="87"/>
      <c r="G14" s="4"/>
      <c r="H14" s="92" t="s">
        <v>20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3"/>
      <c r="Z14" s="91" t="s">
        <v>6</v>
      </c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 t="s">
        <v>6</v>
      </c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84">
        <v>0</v>
      </c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>
        <v>0</v>
      </c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>
        <v>0</v>
      </c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>
        <v>0</v>
      </c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</row>
    <row r="15" spans="1:108" s="3" customFormat="1" ht="39" customHeight="1">
      <c r="A15" s="85"/>
      <c r="B15" s="86"/>
      <c r="C15" s="86"/>
      <c r="D15" s="86"/>
      <c r="E15" s="86"/>
      <c r="F15" s="87"/>
      <c r="G15" s="88" t="s">
        <v>19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91" t="s">
        <v>6</v>
      </c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 t="s">
        <v>6</v>
      </c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84">
        <v>0</v>
      </c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>
        <v>0</v>
      </c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>
        <v>0</v>
      </c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>
        <v>0</v>
      </c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</row>
    <row r="16" spans="1:108" s="3" customFormat="1" ht="39" customHeight="1">
      <c r="A16" s="94"/>
      <c r="B16" s="95"/>
      <c r="C16" s="95"/>
      <c r="D16" s="95"/>
      <c r="E16" s="95"/>
      <c r="F16" s="96"/>
      <c r="G16" s="97" t="s">
        <v>18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9"/>
      <c r="Z16" s="100" t="s">
        <v>6</v>
      </c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 t="s">
        <v>6</v>
      </c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1">
        <v>0</v>
      </c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>
        <v>0</v>
      </c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>
        <v>0</v>
      </c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>
        <v>0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</row>
    <row r="17" spans="1:108" s="3" customFormat="1" ht="64.5" customHeight="1">
      <c r="A17" s="106" t="s">
        <v>67</v>
      </c>
      <c r="B17" s="107"/>
      <c r="C17" s="107"/>
      <c r="D17" s="107"/>
      <c r="E17" s="107"/>
      <c r="F17" s="108"/>
      <c r="G17" s="2"/>
      <c r="H17" s="109" t="s">
        <v>121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111" t="str">
        <f>Z21</f>
        <v>сентябрь 2011 год</v>
      </c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 t="str">
        <f>AK21</f>
        <v>декабрь 2013 год</v>
      </c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02">
        <f>AV18+AV21+AV22</f>
        <v>599354</v>
      </c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>
        <f>BM18+BM21+BM22</f>
        <v>444645</v>
      </c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>
        <f>CA18+CA21+CA22</f>
        <v>444645</v>
      </c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>
        <f>CO18+CO21+CO22</f>
        <v>0</v>
      </c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</row>
    <row r="18" spans="1:108" s="3" customFormat="1" ht="39" customHeight="1">
      <c r="A18" s="85"/>
      <c r="B18" s="86"/>
      <c r="C18" s="86"/>
      <c r="D18" s="86"/>
      <c r="E18" s="86"/>
      <c r="F18" s="87"/>
      <c r="G18" s="103" t="s">
        <v>22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5"/>
      <c r="Z18" s="91" t="s">
        <v>6</v>
      </c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 t="s">
        <v>6</v>
      </c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84">
        <f>SUM(AV19:BL20)</f>
        <v>0</v>
      </c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>
        <f>SUM(BM19:BZ20)</f>
        <v>0</v>
      </c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>
        <f>SUM(CA19:CN20)</f>
        <v>0</v>
      </c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>
        <f>SUM(CO19:DD20)</f>
        <v>0</v>
      </c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</row>
    <row r="19" spans="1:108" s="3" customFormat="1" ht="27" customHeight="1">
      <c r="A19" s="85"/>
      <c r="B19" s="86"/>
      <c r="C19" s="86"/>
      <c r="D19" s="86"/>
      <c r="E19" s="86"/>
      <c r="F19" s="87"/>
      <c r="G19" s="4"/>
      <c r="H19" s="92" t="s">
        <v>21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3"/>
      <c r="Z19" s="91" t="s">
        <v>6</v>
      </c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 t="s">
        <v>6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84">
        <v>0</v>
      </c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>
        <v>0</v>
      </c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>
        <v>0</v>
      </c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>
        <v>0</v>
      </c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</row>
    <row r="20" spans="1:108" s="3" customFormat="1" ht="27" customHeight="1">
      <c r="A20" s="85"/>
      <c r="B20" s="86"/>
      <c r="C20" s="86"/>
      <c r="D20" s="86"/>
      <c r="E20" s="86"/>
      <c r="F20" s="87"/>
      <c r="G20" s="4"/>
      <c r="H20" s="92" t="s">
        <v>20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/>
      <c r="Z20" s="91" t="s">
        <v>6</v>
      </c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 t="s">
        <v>6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84">
        <v>0</v>
      </c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>
        <v>0</v>
      </c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>
        <v>0</v>
      </c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>
        <v>0</v>
      </c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1:108" s="3" customFormat="1" ht="39" customHeight="1">
      <c r="A21" s="85"/>
      <c r="B21" s="86"/>
      <c r="C21" s="86"/>
      <c r="D21" s="86"/>
      <c r="E21" s="86"/>
      <c r="F21" s="87"/>
      <c r="G21" s="88" t="s">
        <v>19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91" t="s">
        <v>85</v>
      </c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 t="s">
        <v>86</v>
      </c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84">
        <f>444645+154709</f>
        <v>599354</v>
      </c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>
        <f>CA21+CO21</f>
        <v>444645</v>
      </c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>
        <v>444645</v>
      </c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>
        <v>0</v>
      </c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</row>
    <row r="22" spans="1:108" s="3" customFormat="1" ht="39" customHeight="1">
      <c r="A22" s="94"/>
      <c r="B22" s="95"/>
      <c r="C22" s="95"/>
      <c r="D22" s="95"/>
      <c r="E22" s="95"/>
      <c r="F22" s="96"/>
      <c r="G22" s="97" t="s">
        <v>18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9"/>
      <c r="Z22" s="100" t="s">
        <v>6</v>
      </c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 t="s">
        <v>6</v>
      </c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1">
        <v>0</v>
      </c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>
        <v>0</v>
      </c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>
        <v>0</v>
      </c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>
        <v>0</v>
      </c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</row>
    <row r="23" spans="1:108" s="3" customFormat="1" ht="68.25" customHeight="1">
      <c r="A23" s="106" t="s">
        <v>68</v>
      </c>
      <c r="B23" s="107"/>
      <c r="C23" s="107"/>
      <c r="D23" s="107"/>
      <c r="E23" s="107"/>
      <c r="F23" s="108"/>
      <c r="G23" s="2"/>
      <c r="H23" s="109" t="s">
        <v>122</v>
      </c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10"/>
      <c r="Z23" s="111" t="str">
        <f>Z27</f>
        <v>июль     2011 год</v>
      </c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 t="str">
        <f>AK27</f>
        <v>декабрь 2013 год</v>
      </c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02">
        <f>AV24+AV27+AV28</f>
        <v>185422</v>
      </c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>
        <f>BM24+BM27+BM28</f>
        <v>66833</v>
      </c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>
        <f>CA24+CA27+CA28</f>
        <v>66833</v>
      </c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>
        <f>CO24+CO27+CO28</f>
        <v>0</v>
      </c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</row>
    <row r="24" spans="1:108" s="3" customFormat="1" ht="39" customHeight="1">
      <c r="A24" s="85"/>
      <c r="B24" s="86"/>
      <c r="C24" s="86"/>
      <c r="D24" s="86"/>
      <c r="E24" s="86"/>
      <c r="F24" s="87"/>
      <c r="G24" s="103" t="s">
        <v>22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91" t="s">
        <v>6</v>
      </c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 t="s">
        <v>6</v>
      </c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84">
        <f>SUM(AV25:BL26)</f>
        <v>0</v>
      </c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>
        <f>SUM(BM25:BZ26)</f>
        <v>0</v>
      </c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>
        <f>SUM(CA25:CN26)</f>
        <v>0</v>
      </c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>
        <f>SUM(CO25:DD26)</f>
        <v>0</v>
      </c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</row>
    <row r="25" spans="1:108" s="3" customFormat="1" ht="27" customHeight="1">
      <c r="A25" s="85"/>
      <c r="B25" s="86"/>
      <c r="C25" s="86"/>
      <c r="D25" s="86"/>
      <c r="E25" s="86"/>
      <c r="F25" s="87"/>
      <c r="G25" s="4"/>
      <c r="H25" s="92" t="s">
        <v>21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3"/>
      <c r="Z25" s="91" t="s">
        <v>6</v>
      </c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 t="s">
        <v>6</v>
      </c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84">
        <v>0</v>
      </c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>
        <v>0</v>
      </c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>
        <v>0</v>
      </c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>
        <v>0</v>
      </c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</row>
    <row r="26" spans="1:108" s="3" customFormat="1" ht="27" customHeight="1">
      <c r="A26" s="85"/>
      <c r="B26" s="86"/>
      <c r="C26" s="86"/>
      <c r="D26" s="86"/>
      <c r="E26" s="86"/>
      <c r="F26" s="87"/>
      <c r="G26" s="4"/>
      <c r="H26" s="92" t="s">
        <v>20</v>
      </c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3"/>
      <c r="Z26" s="91" t="s">
        <v>6</v>
      </c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 t="s">
        <v>6</v>
      </c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84">
        <v>0</v>
      </c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>
        <v>0</v>
      </c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>
        <v>0</v>
      </c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>
        <v>0</v>
      </c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</row>
    <row r="27" spans="1:108" s="3" customFormat="1" ht="39" customHeight="1">
      <c r="A27" s="85"/>
      <c r="B27" s="86"/>
      <c r="C27" s="86"/>
      <c r="D27" s="86"/>
      <c r="E27" s="86"/>
      <c r="F27" s="87"/>
      <c r="G27" s="88" t="s">
        <v>19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91" t="s">
        <v>101</v>
      </c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86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84">
        <f>66833+118589</f>
        <v>185422</v>
      </c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>
        <f>CA27+CO27</f>
        <v>66833</v>
      </c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>
        <v>66833</v>
      </c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>
        <v>0</v>
      </c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</row>
    <row r="28" spans="1:108" s="3" customFormat="1" ht="39" customHeight="1">
      <c r="A28" s="94"/>
      <c r="B28" s="95"/>
      <c r="C28" s="95"/>
      <c r="D28" s="95"/>
      <c r="E28" s="95"/>
      <c r="F28" s="96"/>
      <c r="G28" s="97" t="s">
        <v>18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9"/>
      <c r="Z28" s="100" t="s">
        <v>6</v>
      </c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 t="s">
        <v>6</v>
      </c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1">
        <v>0</v>
      </c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>
        <v>0</v>
      </c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>
        <v>0</v>
      </c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>
        <v>0</v>
      </c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</row>
    <row r="29" spans="1:108" s="3" customFormat="1" ht="63.75" customHeight="1">
      <c r="A29" s="106" t="s">
        <v>69</v>
      </c>
      <c r="B29" s="107"/>
      <c r="C29" s="107"/>
      <c r="D29" s="107"/>
      <c r="E29" s="107"/>
      <c r="F29" s="108"/>
      <c r="G29" s="2"/>
      <c r="H29" s="109" t="s">
        <v>123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10"/>
      <c r="Z29" s="111" t="str">
        <f>Z33</f>
        <v>июнь     2010 год</v>
      </c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 t="str">
        <f>AK33</f>
        <v>декабрь 2013 год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02">
        <f>AV30+AV33+AV34</f>
        <v>537604</v>
      </c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>
        <f>BM30+BM33+BM34</f>
        <v>128641</v>
      </c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>
        <f>CA30+CA33+CA34</f>
        <v>128641</v>
      </c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>
        <f>CO30+CO33+CO34</f>
        <v>0</v>
      </c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</row>
    <row r="30" spans="1:108" s="3" customFormat="1" ht="39" customHeight="1">
      <c r="A30" s="85"/>
      <c r="B30" s="86"/>
      <c r="C30" s="86"/>
      <c r="D30" s="86"/>
      <c r="E30" s="86"/>
      <c r="F30" s="87"/>
      <c r="G30" s="103" t="s">
        <v>22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5"/>
      <c r="Z30" s="91" t="s">
        <v>6</v>
      </c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 t="s">
        <v>6</v>
      </c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84">
        <f>SUM(AV31:BL32)</f>
        <v>0</v>
      </c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>
        <f>SUM(BM31:BZ32)</f>
        <v>0</v>
      </c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>
        <f>SUM(CA31:CN32)</f>
        <v>0</v>
      </c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>
        <f>SUM(CO31:DD32)</f>
        <v>0</v>
      </c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</row>
    <row r="31" spans="1:108" s="3" customFormat="1" ht="27" customHeight="1">
      <c r="A31" s="85"/>
      <c r="B31" s="86"/>
      <c r="C31" s="86"/>
      <c r="D31" s="86"/>
      <c r="E31" s="86"/>
      <c r="F31" s="87"/>
      <c r="G31" s="4"/>
      <c r="H31" s="92" t="s">
        <v>21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3"/>
      <c r="Z31" s="91" t="s">
        <v>6</v>
      </c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 t="s">
        <v>6</v>
      </c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84">
        <v>0</v>
      </c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>
        <v>0</v>
      </c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>
        <v>0</v>
      </c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>
        <v>0</v>
      </c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</row>
    <row r="32" spans="1:108" s="3" customFormat="1" ht="27" customHeight="1">
      <c r="A32" s="85"/>
      <c r="B32" s="86"/>
      <c r="C32" s="86"/>
      <c r="D32" s="86"/>
      <c r="E32" s="86"/>
      <c r="F32" s="87"/>
      <c r="G32" s="4"/>
      <c r="H32" s="92" t="s">
        <v>20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3"/>
      <c r="Z32" s="91" t="s">
        <v>6</v>
      </c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 t="s">
        <v>6</v>
      </c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84">
        <v>0</v>
      </c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>
        <v>0</v>
      </c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>
        <v>0</v>
      </c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>
        <v>0</v>
      </c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</row>
    <row r="33" spans="1:108" s="3" customFormat="1" ht="39" customHeight="1">
      <c r="A33" s="85"/>
      <c r="B33" s="86"/>
      <c r="C33" s="86"/>
      <c r="D33" s="86"/>
      <c r="E33" s="86"/>
      <c r="F33" s="87"/>
      <c r="G33" s="88" t="s">
        <v>19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1" t="s">
        <v>75</v>
      </c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 t="s">
        <v>86</v>
      </c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84">
        <f>90612+128641+318351</f>
        <v>537604</v>
      </c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>
        <f>CA33+CO33</f>
        <v>128641</v>
      </c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>
        <v>128641</v>
      </c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>
        <v>0</v>
      </c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</row>
    <row r="34" spans="1:108" s="3" customFormat="1" ht="39" customHeight="1">
      <c r="A34" s="94"/>
      <c r="B34" s="95"/>
      <c r="C34" s="95"/>
      <c r="D34" s="95"/>
      <c r="E34" s="95"/>
      <c r="F34" s="96"/>
      <c r="G34" s="97" t="s">
        <v>18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9"/>
      <c r="Z34" s="100" t="s">
        <v>6</v>
      </c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 t="s">
        <v>6</v>
      </c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1">
        <v>0</v>
      </c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>
        <v>0</v>
      </c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>
        <v>0</v>
      </c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>
        <v>0</v>
      </c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</row>
    <row r="35" spans="1:108" s="3" customFormat="1" ht="68.25" customHeight="1">
      <c r="A35" s="106" t="s">
        <v>70</v>
      </c>
      <c r="B35" s="107"/>
      <c r="C35" s="107"/>
      <c r="D35" s="107"/>
      <c r="E35" s="107"/>
      <c r="F35" s="108"/>
      <c r="G35" s="2"/>
      <c r="H35" s="109" t="s">
        <v>124</v>
      </c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10"/>
      <c r="Z35" s="111" t="str">
        <f>Z39</f>
        <v>июнь          2012 год</v>
      </c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 t="str">
        <f>AK39</f>
        <v>декабрь 2012 год</v>
      </c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02">
        <f>AV36+AV39+AV40</f>
        <v>37222</v>
      </c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>
        <f>BM36+BM39+BM40</f>
        <v>37222</v>
      </c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>
        <f>CA36+CA39+CA40</f>
        <v>37222</v>
      </c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>
        <f>CO36+CO39+CO40</f>
        <v>0</v>
      </c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</row>
    <row r="36" spans="1:108" s="3" customFormat="1" ht="39" customHeight="1">
      <c r="A36" s="85"/>
      <c r="B36" s="86"/>
      <c r="C36" s="86"/>
      <c r="D36" s="86"/>
      <c r="E36" s="86"/>
      <c r="F36" s="87"/>
      <c r="G36" s="103" t="s">
        <v>22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91" t="s">
        <v>6</v>
      </c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 t="s">
        <v>6</v>
      </c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84">
        <f>SUM(AV37:BL38)</f>
        <v>0</v>
      </c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>
        <f>SUM(BM37:BZ38)</f>
        <v>0</v>
      </c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>
        <f>SUM(CA37:CN38)</f>
        <v>0</v>
      </c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>
        <f>SUM(CO37:DD38)</f>
        <v>0</v>
      </c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</row>
    <row r="37" spans="1:108" s="3" customFormat="1" ht="27" customHeight="1">
      <c r="A37" s="85"/>
      <c r="B37" s="86"/>
      <c r="C37" s="86"/>
      <c r="D37" s="86"/>
      <c r="E37" s="86"/>
      <c r="F37" s="87"/>
      <c r="G37" s="4"/>
      <c r="H37" s="92" t="s">
        <v>21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3"/>
      <c r="Z37" s="91" t="s">
        <v>6</v>
      </c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 t="s">
        <v>6</v>
      </c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84">
        <v>0</v>
      </c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>
        <v>0</v>
      </c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>
        <v>0</v>
      </c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>
        <v>0</v>
      </c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</row>
    <row r="38" spans="1:108" s="3" customFormat="1" ht="27" customHeight="1">
      <c r="A38" s="85"/>
      <c r="B38" s="86"/>
      <c r="C38" s="86"/>
      <c r="D38" s="86"/>
      <c r="E38" s="86"/>
      <c r="F38" s="87"/>
      <c r="G38" s="4"/>
      <c r="H38" s="92" t="s">
        <v>20</v>
      </c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3"/>
      <c r="Z38" s="91" t="s">
        <v>6</v>
      </c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 t="s">
        <v>6</v>
      </c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84">
        <v>0</v>
      </c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>
        <v>0</v>
      </c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>
        <v>0</v>
      </c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>
        <v>0</v>
      </c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</row>
    <row r="39" spans="1:108" s="3" customFormat="1" ht="39" customHeight="1">
      <c r="A39" s="85"/>
      <c r="B39" s="86"/>
      <c r="C39" s="86"/>
      <c r="D39" s="86"/>
      <c r="E39" s="86"/>
      <c r="F39" s="87"/>
      <c r="G39" s="88" t="s">
        <v>19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90"/>
      <c r="Z39" s="91" t="s">
        <v>102</v>
      </c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 t="s">
        <v>89</v>
      </c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84">
        <v>37222</v>
      </c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>
        <f>CA39+CO39</f>
        <v>37222</v>
      </c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>
        <v>37222</v>
      </c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>
        <v>0</v>
      </c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</row>
    <row r="40" spans="1:108" s="3" customFormat="1" ht="39" customHeight="1">
      <c r="A40" s="94"/>
      <c r="B40" s="95"/>
      <c r="C40" s="95"/>
      <c r="D40" s="95"/>
      <c r="E40" s="95"/>
      <c r="F40" s="96"/>
      <c r="G40" s="97" t="s">
        <v>18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9"/>
      <c r="Z40" s="100" t="s">
        <v>6</v>
      </c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 t="s">
        <v>6</v>
      </c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1">
        <v>0</v>
      </c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>
        <v>0</v>
      </c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>
        <v>0</v>
      </c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>
        <v>0</v>
      </c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</row>
    <row r="41" spans="1:108" s="3" customFormat="1" ht="41.25" customHeight="1">
      <c r="A41" s="154" t="s">
        <v>71</v>
      </c>
      <c r="B41" s="155"/>
      <c r="C41" s="155"/>
      <c r="D41" s="155"/>
      <c r="E41" s="155"/>
      <c r="F41" s="156"/>
      <c r="G41" s="4"/>
      <c r="H41" s="157" t="s">
        <v>125</v>
      </c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8"/>
      <c r="Z41" s="159" t="str">
        <f>Z45</f>
        <v>февраль 2011 год</v>
      </c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 t="str">
        <f>AK45</f>
        <v>сентябрь 2012 год</v>
      </c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60">
        <f>AV42+AV45+AV46</f>
        <v>138983</v>
      </c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>
        <f>BM42+BM45+BM46</f>
        <v>55593</v>
      </c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>
        <f>CA42+CA45+CA46</f>
        <v>55593</v>
      </c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>
        <f>CO42+CO45+CO46</f>
        <v>0</v>
      </c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</row>
    <row r="42" spans="1:108" s="3" customFormat="1" ht="39" customHeight="1">
      <c r="A42" s="85"/>
      <c r="B42" s="86"/>
      <c r="C42" s="86"/>
      <c r="D42" s="86"/>
      <c r="E42" s="86"/>
      <c r="F42" s="87"/>
      <c r="G42" s="103" t="s">
        <v>22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5"/>
      <c r="Z42" s="91" t="s">
        <v>6</v>
      </c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 t="s">
        <v>6</v>
      </c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84">
        <f>SUM(AV43:BL44)</f>
        <v>0</v>
      </c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>
        <f>SUM(BM43:BZ44)</f>
        <v>0</v>
      </c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>
        <f>SUM(CA43:CN44)</f>
        <v>0</v>
      </c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>
        <f>SUM(CO43:DD44)</f>
        <v>0</v>
      </c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</row>
    <row r="43" spans="1:108" s="3" customFormat="1" ht="27" customHeight="1">
      <c r="A43" s="85"/>
      <c r="B43" s="86"/>
      <c r="C43" s="86"/>
      <c r="D43" s="86"/>
      <c r="E43" s="86"/>
      <c r="F43" s="87"/>
      <c r="G43" s="4"/>
      <c r="H43" s="92" t="s">
        <v>21</v>
      </c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  <c r="Z43" s="91" t="s">
        <v>6</v>
      </c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 t="s">
        <v>6</v>
      </c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84">
        <v>0</v>
      </c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>
        <v>0</v>
      </c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>
        <v>0</v>
      </c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>
        <v>0</v>
      </c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</row>
    <row r="44" spans="1:108" s="3" customFormat="1" ht="27" customHeight="1">
      <c r="A44" s="85"/>
      <c r="B44" s="86"/>
      <c r="C44" s="86"/>
      <c r="D44" s="86"/>
      <c r="E44" s="86"/>
      <c r="F44" s="87"/>
      <c r="G44" s="4"/>
      <c r="H44" s="92" t="s">
        <v>20</v>
      </c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3"/>
      <c r="Z44" s="91" t="s">
        <v>6</v>
      </c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 t="s">
        <v>6</v>
      </c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84">
        <v>0</v>
      </c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>
        <v>0</v>
      </c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>
        <v>0</v>
      </c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>
        <v>0</v>
      </c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</row>
    <row r="45" spans="1:108" s="3" customFormat="1" ht="39" customHeight="1">
      <c r="A45" s="85"/>
      <c r="B45" s="86"/>
      <c r="C45" s="86"/>
      <c r="D45" s="86"/>
      <c r="E45" s="86"/>
      <c r="F45" s="87"/>
      <c r="G45" s="88" t="s">
        <v>19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91" t="s">
        <v>63</v>
      </c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 t="s">
        <v>64</v>
      </c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84">
        <v>138983</v>
      </c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>
        <f>CA45+CO45</f>
        <v>55593</v>
      </c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>
        <v>55593</v>
      </c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>
        <v>0</v>
      </c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</row>
    <row r="46" spans="1:108" s="3" customFormat="1" ht="39" customHeight="1">
      <c r="A46" s="94"/>
      <c r="B46" s="95"/>
      <c r="C46" s="95"/>
      <c r="D46" s="95"/>
      <c r="E46" s="95"/>
      <c r="F46" s="96"/>
      <c r="G46" s="97" t="s">
        <v>18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9"/>
      <c r="Z46" s="100" t="s">
        <v>6</v>
      </c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 t="s">
        <v>6</v>
      </c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1">
        <v>0</v>
      </c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>
        <v>0</v>
      </c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>
        <v>0</v>
      </c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>
        <v>0</v>
      </c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</row>
    <row r="47" spans="1:108" s="3" customFormat="1" ht="41.25" customHeight="1">
      <c r="A47" s="106" t="s">
        <v>72</v>
      </c>
      <c r="B47" s="107"/>
      <c r="C47" s="107"/>
      <c r="D47" s="107"/>
      <c r="E47" s="107"/>
      <c r="F47" s="108"/>
      <c r="G47" s="4"/>
      <c r="H47" s="157" t="s">
        <v>126</v>
      </c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8"/>
      <c r="Z47" s="159" t="str">
        <f>Z51</f>
        <v>январь 2011 год</v>
      </c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 t="str">
        <f>AK51</f>
        <v>сентябрь 2012 год</v>
      </c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60">
        <f>AV48+AV51+AV52</f>
        <v>216102</v>
      </c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>
        <f>BM48+BM51+BM52</f>
        <v>88102</v>
      </c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>
        <f>CA48+CA51+CA52</f>
        <v>88102</v>
      </c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>
        <f>CO48+CO51+CO52</f>
        <v>0</v>
      </c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</row>
    <row r="48" spans="1:108" s="3" customFormat="1" ht="39" customHeight="1">
      <c r="A48" s="85"/>
      <c r="B48" s="86"/>
      <c r="C48" s="86"/>
      <c r="D48" s="86"/>
      <c r="E48" s="86"/>
      <c r="F48" s="87"/>
      <c r="G48" s="103" t="s">
        <v>22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91" t="s">
        <v>6</v>
      </c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 t="s">
        <v>6</v>
      </c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84">
        <f>SUM(AV49:BL50)</f>
        <v>0</v>
      </c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>
        <f>SUM(BM49:BZ50)</f>
        <v>0</v>
      </c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>
        <f>SUM(CA49:CN50)</f>
        <v>0</v>
      </c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>
        <f>SUM(CO49:DD50)</f>
        <v>0</v>
      </c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</row>
    <row r="49" spans="1:108" s="3" customFormat="1" ht="27" customHeight="1">
      <c r="A49" s="85"/>
      <c r="B49" s="86"/>
      <c r="C49" s="86"/>
      <c r="D49" s="86"/>
      <c r="E49" s="86"/>
      <c r="F49" s="87"/>
      <c r="G49" s="4"/>
      <c r="H49" s="92" t="s">
        <v>21</v>
      </c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3"/>
      <c r="Z49" s="91" t="s">
        <v>6</v>
      </c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 t="s">
        <v>6</v>
      </c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84">
        <v>0</v>
      </c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>
        <v>0</v>
      </c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>
        <v>0</v>
      </c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>
        <v>0</v>
      </c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</row>
    <row r="50" spans="1:108" s="3" customFormat="1" ht="27" customHeight="1">
      <c r="A50" s="85"/>
      <c r="B50" s="86"/>
      <c r="C50" s="86"/>
      <c r="D50" s="86"/>
      <c r="E50" s="86"/>
      <c r="F50" s="87"/>
      <c r="G50" s="4"/>
      <c r="H50" s="92" t="s">
        <v>20</v>
      </c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3"/>
      <c r="Z50" s="91" t="s">
        <v>6</v>
      </c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 t="s">
        <v>6</v>
      </c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84">
        <v>0</v>
      </c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>
        <v>0</v>
      </c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>
        <v>0</v>
      </c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>
        <v>0</v>
      </c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pans="1:108" s="3" customFormat="1" ht="39" customHeight="1">
      <c r="A51" s="85"/>
      <c r="B51" s="86"/>
      <c r="C51" s="86"/>
      <c r="D51" s="86"/>
      <c r="E51" s="86"/>
      <c r="F51" s="87"/>
      <c r="G51" s="88" t="s">
        <v>19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91" t="s">
        <v>76</v>
      </c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 t="s">
        <v>64</v>
      </c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84">
        <v>216102</v>
      </c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>
        <f>CA51+CO51</f>
        <v>88102</v>
      </c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>
        <v>88102</v>
      </c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>
        <v>0</v>
      </c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</row>
    <row r="52" spans="1:108" s="3" customFormat="1" ht="39" customHeight="1">
      <c r="A52" s="94"/>
      <c r="B52" s="95"/>
      <c r="C52" s="95"/>
      <c r="D52" s="95"/>
      <c r="E52" s="95"/>
      <c r="F52" s="96"/>
      <c r="G52" s="97" t="s">
        <v>18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9"/>
      <c r="Z52" s="100" t="s">
        <v>6</v>
      </c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 t="s">
        <v>6</v>
      </c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1">
        <v>0</v>
      </c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>
        <v>0</v>
      </c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>
        <v>0</v>
      </c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>
        <v>0</v>
      </c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</row>
    <row r="53" spans="1:108" s="3" customFormat="1" ht="69" customHeight="1">
      <c r="A53" s="106" t="s">
        <v>73</v>
      </c>
      <c r="B53" s="107"/>
      <c r="C53" s="107"/>
      <c r="D53" s="107"/>
      <c r="E53" s="107"/>
      <c r="F53" s="108"/>
      <c r="G53" s="2"/>
      <c r="H53" s="109" t="s">
        <v>127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10"/>
      <c r="Z53" s="111" t="str">
        <f>Z57</f>
        <v>ноябрь 2010 год</v>
      </c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 t="str">
        <f>AK57</f>
        <v>март        2014 год</v>
      </c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02">
        <f>AV54+AV57+AV58</f>
        <v>400000</v>
      </c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>
        <f>BM54+BM57+BM58</f>
        <v>64000</v>
      </c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>
        <f>CA54+CA57+CA58</f>
        <v>64000</v>
      </c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>
        <f>CO54+CO57+CO58</f>
        <v>0</v>
      </c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</row>
    <row r="54" spans="1:108" s="3" customFormat="1" ht="39" customHeight="1">
      <c r="A54" s="85"/>
      <c r="B54" s="86"/>
      <c r="C54" s="86"/>
      <c r="D54" s="86"/>
      <c r="E54" s="86"/>
      <c r="F54" s="87"/>
      <c r="G54" s="103" t="s">
        <v>22</v>
      </c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5"/>
      <c r="Z54" s="91" t="s">
        <v>6</v>
      </c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 t="s">
        <v>6</v>
      </c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84">
        <f>SUM(AV55:BL56)</f>
        <v>0</v>
      </c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>
        <f>SUM(BM55:BZ56)</f>
        <v>0</v>
      </c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>
        <f>SUM(CA55:CN56)</f>
        <v>0</v>
      </c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>
        <f>SUM(CO55:DD56)</f>
        <v>0</v>
      </c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</row>
    <row r="55" spans="1:108" s="3" customFormat="1" ht="27" customHeight="1">
      <c r="A55" s="85"/>
      <c r="B55" s="86"/>
      <c r="C55" s="86"/>
      <c r="D55" s="86"/>
      <c r="E55" s="86"/>
      <c r="F55" s="87"/>
      <c r="G55" s="4"/>
      <c r="H55" s="92" t="s">
        <v>21</v>
      </c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3"/>
      <c r="Z55" s="91" t="s">
        <v>6</v>
      </c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 t="s">
        <v>6</v>
      </c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84">
        <v>0</v>
      </c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>
        <v>0</v>
      </c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>
        <v>0</v>
      </c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>
        <v>0</v>
      </c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</row>
    <row r="56" spans="1:108" s="3" customFormat="1" ht="27" customHeight="1">
      <c r="A56" s="85"/>
      <c r="B56" s="86"/>
      <c r="C56" s="86"/>
      <c r="D56" s="86"/>
      <c r="E56" s="86"/>
      <c r="F56" s="87"/>
      <c r="G56" s="4"/>
      <c r="H56" s="92" t="s">
        <v>20</v>
      </c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3"/>
      <c r="Z56" s="91" t="s">
        <v>6</v>
      </c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 t="s">
        <v>6</v>
      </c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84">
        <v>0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>
        <v>0</v>
      </c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>
        <v>0</v>
      </c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>
        <v>0</v>
      </c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</row>
    <row r="57" spans="1:108" s="3" customFormat="1" ht="39" customHeight="1">
      <c r="A57" s="85"/>
      <c r="B57" s="86"/>
      <c r="C57" s="86"/>
      <c r="D57" s="86"/>
      <c r="E57" s="86"/>
      <c r="F57" s="87"/>
      <c r="G57" s="88" t="s">
        <v>19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  <c r="Z57" s="91" t="s">
        <v>65</v>
      </c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 t="s">
        <v>103</v>
      </c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84">
        <v>400000</v>
      </c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>
        <f>CA57+CO57</f>
        <v>64000</v>
      </c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>
        <v>64000</v>
      </c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>
        <v>0</v>
      </c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</row>
    <row r="58" spans="1:108" s="3" customFormat="1" ht="39" customHeight="1">
      <c r="A58" s="94"/>
      <c r="B58" s="95"/>
      <c r="C58" s="95"/>
      <c r="D58" s="95"/>
      <c r="E58" s="95"/>
      <c r="F58" s="96"/>
      <c r="G58" s="97" t="s">
        <v>18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9"/>
      <c r="Z58" s="100" t="s">
        <v>6</v>
      </c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 t="s">
        <v>6</v>
      </c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1">
        <v>0</v>
      </c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>
        <v>0</v>
      </c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>
        <v>0</v>
      </c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>
        <v>0</v>
      </c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</row>
    <row r="59" s="14" customFormat="1" ht="3.75" customHeight="1"/>
    <row r="60" spans="1:108" s="15" customFormat="1" ht="60.75" customHeight="1">
      <c r="A60" s="80" t="s">
        <v>128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</row>
    <row r="61" spans="1:108" s="15" customFormat="1" ht="12">
      <c r="A61" s="80" t="s">
        <v>129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</row>
    <row r="62" spans="1:108" s="15" customFormat="1" ht="36.75" customHeight="1">
      <c r="A62" s="80" t="s">
        <v>130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</row>
    <row r="63" ht="3" customHeight="1"/>
  </sheetData>
  <sheetProtection/>
  <mergeCells count="410">
    <mergeCell ref="CA39:CN39"/>
    <mergeCell ref="CO39:DD39"/>
    <mergeCell ref="CA40:CN40"/>
    <mergeCell ref="CO40:DD40"/>
    <mergeCell ref="A40:F40"/>
    <mergeCell ref="G40:Y40"/>
    <mergeCell ref="Z40:AJ40"/>
    <mergeCell ref="AK40:AU40"/>
    <mergeCell ref="AV40:BL40"/>
    <mergeCell ref="BM40:BZ40"/>
    <mergeCell ref="A39:F39"/>
    <mergeCell ref="G39:Y39"/>
    <mergeCell ref="Z39:AJ39"/>
    <mergeCell ref="AK39:AU39"/>
    <mergeCell ref="AV39:BL39"/>
    <mergeCell ref="BM39:BZ39"/>
    <mergeCell ref="CA37:CN37"/>
    <mergeCell ref="CO37:DD37"/>
    <mergeCell ref="A38:F38"/>
    <mergeCell ref="H38:Y38"/>
    <mergeCell ref="Z38:AJ38"/>
    <mergeCell ref="AK38:AU38"/>
    <mergeCell ref="AV38:BL38"/>
    <mergeCell ref="BM38:BZ38"/>
    <mergeCell ref="CA38:CN38"/>
    <mergeCell ref="CO38:DD38"/>
    <mergeCell ref="A37:F37"/>
    <mergeCell ref="H37:Y37"/>
    <mergeCell ref="Z37:AJ37"/>
    <mergeCell ref="AK37:AU37"/>
    <mergeCell ref="AV37:BL37"/>
    <mergeCell ref="BM37:BZ37"/>
    <mergeCell ref="CA35:CN35"/>
    <mergeCell ref="CO35:DD35"/>
    <mergeCell ref="A36:F36"/>
    <mergeCell ref="G36:Y36"/>
    <mergeCell ref="Z36:AJ36"/>
    <mergeCell ref="AK36:AU36"/>
    <mergeCell ref="AV36:BL36"/>
    <mergeCell ref="BM36:BZ36"/>
    <mergeCell ref="CA36:CN36"/>
    <mergeCell ref="CO36:DD36"/>
    <mergeCell ref="A35:F35"/>
    <mergeCell ref="H35:Y35"/>
    <mergeCell ref="Z35:AJ35"/>
    <mergeCell ref="AK35:AU35"/>
    <mergeCell ref="AV35:BL35"/>
    <mergeCell ref="BM35:BZ35"/>
    <mergeCell ref="CA57:CN57"/>
    <mergeCell ref="CO57:DD57"/>
    <mergeCell ref="A58:F58"/>
    <mergeCell ref="G58:Y58"/>
    <mergeCell ref="Z58:AJ58"/>
    <mergeCell ref="AK58:AU58"/>
    <mergeCell ref="AV58:BL58"/>
    <mergeCell ref="BM58:BZ58"/>
    <mergeCell ref="CA58:CN58"/>
    <mergeCell ref="CO58:DD58"/>
    <mergeCell ref="A57:F57"/>
    <mergeCell ref="G57:Y57"/>
    <mergeCell ref="Z57:AJ57"/>
    <mergeCell ref="AK57:AU57"/>
    <mergeCell ref="AV57:BL57"/>
    <mergeCell ref="BM57:BZ57"/>
    <mergeCell ref="CA55:CN55"/>
    <mergeCell ref="CO55:DD55"/>
    <mergeCell ref="A56:F56"/>
    <mergeCell ref="H56:Y56"/>
    <mergeCell ref="Z56:AJ56"/>
    <mergeCell ref="AK56:AU56"/>
    <mergeCell ref="AV56:BL56"/>
    <mergeCell ref="BM56:BZ56"/>
    <mergeCell ref="CA56:CN56"/>
    <mergeCell ref="CO56:DD56"/>
    <mergeCell ref="A55:F55"/>
    <mergeCell ref="H55:Y55"/>
    <mergeCell ref="Z55:AJ55"/>
    <mergeCell ref="AK55:AU55"/>
    <mergeCell ref="AV55:BL55"/>
    <mergeCell ref="BM55:BZ55"/>
    <mergeCell ref="CA53:CN53"/>
    <mergeCell ref="CO53:DD53"/>
    <mergeCell ref="A54:F54"/>
    <mergeCell ref="G54:Y54"/>
    <mergeCell ref="Z54:AJ54"/>
    <mergeCell ref="AK54:AU54"/>
    <mergeCell ref="AV54:BL54"/>
    <mergeCell ref="BM54:BZ54"/>
    <mergeCell ref="CA54:CN54"/>
    <mergeCell ref="CO54:DD54"/>
    <mergeCell ref="A53:F53"/>
    <mergeCell ref="H53:Y53"/>
    <mergeCell ref="Z53:AJ53"/>
    <mergeCell ref="AK53:AU53"/>
    <mergeCell ref="AV53:BL53"/>
    <mergeCell ref="BM53:BZ53"/>
    <mergeCell ref="CA51:CN51"/>
    <mergeCell ref="CO51:DD51"/>
    <mergeCell ref="A52:F52"/>
    <mergeCell ref="G52:Y52"/>
    <mergeCell ref="Z52:AJ52"/>
    <mergeCell ref="AK52:AU52"/>
    <mergeCell ref="AV52:BL52"/>
    <mergeCell ref="BM52:BZ52"/>
    <mergeCell ref="CA52:CN52"/>
    <mergeCell ref="CO52:DD52"/>
    <mergeCell ref="A51:F51"/>
    <mergeCell ref="G51:Y51"/>
    <mergeCell ref="Z51:AJ51"/>
    <mergeCell ref="AK51:AU51"/>
    <mergeCell ref="AV51:BL51"/>
    <mergeCell ref="BM51:BZ51"/>
    <mergeCell ref="CA49:CN49"/>
    <mergeCell ref="CO49:DD49"/>
    <mergeCell ref="A50:F50"/>
    <mergeCell ref="H50:Y50"/>
    <mergeCell ref="Z50:AJ50"/>
    <mergeCell ref="AK50:AU50"/>
    <mergeCell ref="AV50:BL50"/>
    <mergeCell ref="BM50:BZ50"/>
    <mergeCell ref="CA50:CN50"/>
    <mergeCell ref="CO50:DD50"/>
    <mergeCell ref="A49:F49"/>
    <mergeCell ref="H49:Y49"/>
    <mergeCell ref="Z49:AJ49"/>
    <mergeCell ref="AK49:AU49"/>
    <mergeCell ref="AV49:BL49"/>
    <mergeCell ref="BM49:BZ49"/>
    <mergeCell ref="CA47:CN47"/>
    <mergeCell ref="CO47:DD47"/>
    <mergeCell ref="A48:F48"/>
    <mergeCell ref="G48:Y48"/>
    <mergeCell ref="Z48:AJ48"/>
    <mergeCell ref="AK48:AU48"/>
    <mergeCell ref="AV48:BL48"/>
    <mergeCell ref="BM48:BZ48"/>
    <mergeCell ref="CA48:CN48"/>
    <mergeCell ref="CO48:DD48"/>
    <mergeCell ref="A47:F47"/>
    <mergeCell ref="H47:Y47"/>
    <mergeCell ref="Z47:AJ47"/>
    <mergeCell ref="AK47:AU47"/>
    <mergeCell ref="AV47:BL47"/>
    <mergeCell ref="BM47:BZ47"/>
    <mergeCell ref="CA45:CN45"/>
    <mergeCell ref="CO45:DD45"/>
    <mergeCell ref="A46:F46"/>
    <mergeCell ref="G46:Y46"/>
    <mergeCell ref="Z46:AJ46"/>
    <mergeCell ref="AK46:AU46"/>
    <mergeCell ref="AV46:BL46"/>
    <mergeCell ref="BM46:BZ46"/>
    <mergeCell ref="CA46:CN46"/>
    <mergeCell ref="CO46:DD46"/>
    <mergeCell ref="A45:F45"/>
    <mergeCell ref="G45:Y45"/>
    <mergeCell ref="Z45:AJ45"/>
    <mergeCell ref="AK45:AU45"/>
    <mergeCell ref="AV45:BL45"/>
    <mergeCell ref="BM45:BZ45"/>
    <mergeCell ref="CA43:CN43"/>
    <mergeCell ref="CO43:DD43"/>
    <mergeCell ref="A44:F44"/>
    <mergeCell ref="H44:Y44"/>
    <mergeCell ref="Z44:AJ44"/>
    <mergeCell ref="AK44:AU44"/>
    <mergeCell ref="AV44:BL44"/>
    <mergeCell ref="BM44:BZ44"/>
    <mergeCell ref="CA44:CN44"/>
    <mergeCell ref="CO44:DD44"/>
    <mergeCell ref="A43:F43"/>
    <mergeCell ref="H43:Y43"/>
    <mergeCell ref="Z43:AJ43"/>
    <mergeCell ref="AK43:AU43"/>
    <mergeCell ref="AV43:BL43"/>
    <mergeCell ref="BM43:BZ43"/>
    <mergeCell ref="CA41:CN41"/>
    <mergeCell ref="CO41:DD41"/>
    <mergeCell ref="A42:F42"/>
    <mergeCell ref="G42:Y42"/>
    <mergeCell ref="Z42:AJ42"/>
    <mergeCell ref="AK42:AU42"/>
    <mergeCell ref="AV42:BL42"/>
    <mergeCell ref="BM42:BZ42"/>
    <mergeCell ref="CA42:CN42"/>
    <mergeCell ref="CO42:DD42"/>
    <mergeCell ref="A41:F41"/>
    <mergeCell ref="H41:Y41"/>
    <mergeCell ref="Z41:AJ41"/>
    <mergeCell ref="AK41:AU41"/>
    <mergeCell ref="AV41:BL41"/>
    <mergeCell ref="BM41:BZ41"/>
    <mergeCell ref="CA33:CN33"/>
    <mergeCell ref="CO33:DD33"/>
    <mergeCell ref="A34:F34"/>
    <mergeCell ref="G34:Y34"/>
    <mergeCell ref="Z34:AJ34"/>
    <mergeCell ref="AK34:AU34"/>
    <mergeCell ref="AV34:BL34"/>
    <mergeCell ref="BM34:BZ34"/>
    <mergeCell ref="CA34:CN34"/>
    <mergeCell ref="CO34:DD34"/>
    <mergeCell ref="A33:F33"/>
    <mergeCell ref="G33:Y33"/>
    <mergeCell ref="Z33:AJ33"/>
    <mergeCell ref="AK33:AU33"/>
    <mergeCell ref="AV33:BL33"/>
    <mergeCell ref="BM33:BZ33"/>
    <mergeCell ref="CA31:CN31"/>
    <mergeCell ref="CO31:DD31"/>
    <mergeCell ref="A32:F32"/>
    <mergeCell ref="H32:Y32"/>
    <mergeCell ref="Z32:AJ32"/>
    <mergeCell ref="AK32:AU32"/>
    <mergeCell ref="AV32:BL32"/>
    <mergeCell ref="BM32:BZ32"/>
    <mergeCell ref="CA32:CN32"/>
    <mergeCell ref="CO32:DD32"/>
    <mergeCell ref="A31:F31"/>
    <mergeCell ref="H31:Y31"/>
    <mergeCell ref="Z31:AJ31"/>
    <mergeCell ref="AK31:AU31"/>
    <mergeCell ref="AV31:BL31"/>
    <mergeCell ref="BM31:BZ31"/>
    <mergeCell ref="CA29:CN29"/>
    <mergeCell ref="CO29:DD29"/>
    <mergeCell ref="A30:F30"/>
    <mergeCell ref="G30:Y30"/>
    <mergeCell ref="Z30:AJ30"/>
    <mergeCell ref="AK30:AU30"/>
    <mergeCell ref="AV30:BL30"/>
    <mergeCell ref="BM30:BZ30"/>
    <mergeCell ref="CA30:CN30"/>
    <mergeCell ref="CO30:DD30"/>
    <mergeCell ref="A29:F29"/>
    <mergeCell ref="H29:Y29"/>
    <mergeCell ref="Z29:AJ29"/>
    <mergeCell ref="AK29:AU29"/>
    <mergeCell ref="AV29:BL29"/>
    <mergeCell ref="BM29:BZ29"/>
    <mergeCell ref="CA21:CN21"/>
    <mergeCell ref="CO21:DD21"/>
    <mergeCell ref="A22:F22"/>
    <mergeCell ref="G22:Y22"/>
    <mergeCell ref="Z22:AJ22"/>
    <mergeCell ref="AK22:AU22"/>
    <mergeCell ref="AV22:BL22"/>
    <mergeCell ref="BM22:BZ22"/>
    <mergeCell ref="CA22:CN22"/>
    <mergeCell ref="CO22:DD22"/>
    <mergeCell ref="A21:F21"/>
    <mergeCell ref="G21:Y21"/>
    <mergeCell ref="Z21:AJ21"/>
    <mergeCell ref="AK21:AU21"/>
    <mergeCell ref="AV21:BL21"/>
    <mergeCell ref="BM21:BZ21"/>
    <mergeCell ref="CA19:CN19"/>
    <mergeCell ref="CO19:DD19"/>
    <mergeCell ref="A20:F20"/>
    <mergeCell ref="H20:Y20"/>
    <mergeCell ref="Z20:AJ20"/>
    <mergeCell ref="AK20:AU20"/>
    <mergeCell ref="AV20:BL20"/>
    <mergeCell ref="BM20:BZ20"/>
    <mergeCell ref="CA20:CN20"/>
    <mergeCell ref="CO20:DD20"/>
    <mergeCell ref="A19:F19"/>
    <mergeCell ref="H19:Y19"/>
    <mergeCell ref="Z19:AJ19"/>
    <mergeCell ref="AK19:AU19"/>
    <mergeCell ref="AV19:BL19"/>
    <mergeCell ref="BM19:BZ19"/>
    <mergeCell ref="CA17:CN17"/>
    <mergeCell ref="CO17:DD17"/>
    <mergeCell ref="A18:F18"/>
    <mergeCell ref="G18:Y18"/>
    <mergeCell ref="Z18:AJ18"/>
    <mergeCell ref="AK18:AU18"/>
    <mergeCell ref="AV18:BL18"/>
    <mergeCell ref="BM18:BZ18"/>
    <mergeCell ref="CA18:CN18"/>
    <mergeCell ref="CO18:DD18"/>
    <mergeCell ref="A17:F17"/>
    <mergeCell ref="H17:Y17"/>
    <mergeCell ref="Z17:AJ17"/>
    <mergeCell ref="AK17:AU17"/>
    <mergeCell ref="AV17:BL17"/>
    <mergeCell ref="BM17:BZ17"/>
    <mergeCell ref="CA15:CN15"/>
    <mergeCell ref="CO15:DD15"/>
    <mergeCell ref="A16:F16"/>
    <mergeCell ref="G16:Y16"/>
    <mergeCell ref="Z16:AJ16"/>
    <mergeCell ref="AK16:AU16"/>
    <mergeCell ref="AV16:BL16"/>
    <mergeCell ref="BM16:BZ16"/>
    <mergeCell ref="CA16:CN16"/>
    <mergeCell ref="CO16:DD16"/>
    <mergeCell ref="A15:F15"/>
    <mergeCell ref="G15:Y15"/>
    <mergeCell ref="Z15:AJ15"/>
    <mergeCell ref="AK15:AU15"/>
    <mergeCell ref="AV15:BL15"/>
    <mergeCell ref="BM15:BZ15"/>
    <mergeCell ref="CA13:CN13"/>
    <mergeCell ref="CO13:DD13"/>
    <mergeCell ref="A14:F14"/>
    <mergeCell ref="H14:Y14"/>
    <mergeCell ref="Z14:AJ14"/>
    <mergeCell ref="AK14:AU14"/>
    <mergeCell ref="AV14:BL14"/>
    <mergeCell ref="BM14:BZ14"/>
    <mergeCell ref="CA14:CN14"/>
    <mergeCell ref="CO14:DD14"/>
    <mergeCell ref="A13:F13"/>
    <mergeCell ref="H13:Y13"/>
    <mergeCell ref="Z13:AJ13"/>
    <mergeCell ref="AK13:AU13"/>
    <mergeCell ref="AV13:BL13"/>
    <mergeCell ref="BM13:BZ13"/>
    <mergeCell ref="CA11:CN11"/>
    <mergeCell ref="CO11:DD11"/>
    <mergeCell ref="A12:F12"/>
    <mergeCell ref="G12:Y12"/>
    <mergeCell ref="Z12:AJ12"/>
    <mergeCell ref="AK12:AU12"/>
    <mergeCell ref="AV12:BL12"/>
    <mergeCell ref="BM12:BZ12"/>
    <mergeCell ref="CA12:CN12"/>
    <mergeCell ref="CO12:DD12"/>
    <mergeCell ref="A11:F11"/>
    <mergeCell ref="H11:Y11"/>
    <mergeCell ref="Z11:AJ11"/>
    <mergeCell ref="AK11:AU11"/>
    <mergeCell ref="AV11:BL11"/>
    <mergeCell ref="BM11:BZ11"/>
    <mergeCell ref="CA8:DD8"/>
    <mergeCell ref="CA9:CN9"/>
    <mergeCell ref="CA10:CN10"/>
    <mergeCell ref="CO9:DD9"/>
    <mergeCell ref="CO10:DD10"/>
    <mergeCell ref="BV3:CL3"/>
    <mergeCell ref="BM5:DD5"/>
    <mergeCell ref="CC6:CI6"/>
    <mergeCell ref="BM6:CB6"/>
    <mergeCell ref="CJ6:DD6"/>
    <mergeCell ref="BM8:BZ9"/>
    <mergeCell ref="AV5:BL9"/>
    <mergeCell ref="A5:F9"/>
    <mergeCell ref="G10:Y10"/>
    <mergeCell ref="BM10:BZ10"/>
    <mergeCell ref="AV10:BL10"/>
    <mergeCell ref="A60:DD60"/>
    <mergeCell ref="A61:DD61"/>
    <mergeCell ref="A62:DD62"/>
    <mergeCell ref="G5:Y9"/>
    <mergeCell ref="A10:F10"/>
    <mergeCell ref="Z10:AJ10"/>
    <mergeCell ref="Z5:AU7"/>
    <mergeCell ref="Z8:AJ9"/>
    <mergeCell ref="AK8:AU9"/>
    <mergeCell ref="AK10:AU10"/>
    <mergeCell ref="A23:F23"/>
    <mergeCell ref="H23:Y23"/>
    <mergeCell ref="Z23:AJ23"/>
    <mergeCell ref="AK23:AU23"/>
    <mergeCell ref="AV23:BL23"/>
    <mergeCell ref="BM23:BZ23"/>
    <mergeCell ref="CA23:CN23"/>
    <mergeCell ref="CO23:DD23"/>
    <mergeCell ref="A24:F24"/>
    <mergeCell ref="G24:Y24"/>
    <mergeCell ref="Z24:AJ24"/>
    <mergeCell ref="AK24:AU24"/>
    <mergeCell ref="AV24:BL24"/>
    <mergeCell ref="BM24:BZ24"/>
    <mergeCell ref="CA24:CN24"/>
    <mergeCell ref="CO24:DD24"/>
    <mergeCell ref="A25:F25"/>
    <mergeCell ref="H25:Y25"/>
    <mergeCell ref="Z25:AJ25"/>
    <mergeCell ref="AK25:AU25"/>
    <mergeCell ref="AV25:BL25"/>
    <mergeCell ref="BM25:BZ25"/>
    <mergeCell ref="CA25:CN25"/>
    <mergeCell ref="CO25:DD25"/>
    <mergeCell ref="A28:F28"/>
    <mergeCell ref="G28:Y28"/>
    <mergeCell ref="Z28:AJ28"/>
    <mergeCell ref="AK28:AU28"/>
    <mergeCell ref="AV28:BL28"/>
    <mergeCell ref="BM28:BZ28"/>
    <mergeCell ref="CA28:CN28"/>
    <mergeCell ref="CO28:DD28"/>
    <mergeCell ref="A26:F26"/>
    <mergeCell ref="H26:Y26"/>
    <mergeCell ref="Z26:AJ26"/>
    <mergeCell ref="AK26:AU26"/>
    <mergeCell ref="AV26:BL26"/>
    <mergeCell ref="BM26:BZ26"/>
    <mergeCell ref="CA26:CN26"/>
    <mergeCell ref="CO26:DD26"/>
    <mergeCell ref="A27:F27"/>
    <mergeCell ref="G27:Y27"/>
    <mergeCell ref="Z27:AJ27"/>
    <mergeCell ref="AK27:AU27"/>
    <mergeCell ref="AV27:BL27"/>
    <mergeCell ref="BM27:BZ27"/>
    <mergeCell ref="CA27:CN27"/>
    <mergeCell ref="CO27:DD27"/>
  </mergeCells>
  <printOptions/>
  <pageMargins left="0.7874015748031497" right="0.31496062992125984" top="0.5905511811023623" bottom="0.3937007874015748" header="0.1968503937007874" footer="0.1968503937007874"/>
  <pageSetup fitToHeight="2" horizontalDpi="600" verticalDpi="600" orientation="portrait" paperSize="9" scale="67" r:id="rId1"/>
  <rowBreaks count="1" manualBreakCount="1">
    <brk id="34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P41"/>
  <sheetViews>
    <sheetView view="pageBreakPreview" zoomScaleSheetLayoutView="100" zoomScalePageLayoutView="0" workbookViewId="0" topLeftCell="A1">
      <pane ySplit="7" topLeftCell="A20" activePane="bottomLeft" state="frozen"/>
      <selection pane="topLeft" activeCell="BK19" sqref="BK19:BY19"/>
      <selection pane="bottomLeft" activeCell="BF19" sqref="BF19:CK19"/>
    </sheetView>
  </sheetViews>
  <sheetFormatPr defaultColWidth="0.875" defaultRowHeight="12.75"/>
  <cols>
    <col min="1" max="6" width="0.875" style="6" customWidth="1"/>
    <col min="7" max="31" width="1.875" style="6" customWidth="1"/>
    <col min="32" max="16384" width="0.875" style="6" customWidth="1"/>
  </cols>
  <sheetData>
    <row r="1" ht="14.25" customHeight="1">
      <c r="FK1" s="11" t="s">
        <v>48</v>
      </c>
    </row>
    <row r="2" ht="12.75" customHeight="1"/>
    <row r="3" spans="131:147" s="1" customFormat="1" ht="14.25" customHeight="1">
      <c r="EA3" s="12" t="s">
        <v>47</v>
      </c>
      <c r="EB3" s="145" t="s">
        <v>90</v>
      </c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" t="s">
        <v>46</v>
      </c>
    </row>
    <row r="4" ht="13.5" customHeight="1"/>
    <row r="5" spans="1:167" s="13" customFormat="1" ht="15">
      <c r="A5" s="221" t="s">
        <v>35</v>
      </c>
      <c r="B5" s="222"/>
      <c r="C5" s="222"/>
      <c r="D5" s="222"/>
      <c r="E5" s="222"/>
      <c r="F5" s="223"/>
      <c r="G5" s="221" t="s">
        <v>34</v>
      </c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3"/>
      <c r="AF5" s="218" t="s">
        <v>33</v>
      </c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20"/>
      <c r="BF5" s="232" t="s">
        <v>45</v>
      </c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4"/>
      <c r="BR5" s="221" t="s">
        <v>44</v>
      </c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3"/>
      <c r="CL5" s="221" t="s">
        <v>43</v>
      </c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3"/>
      <c r="DH5" s="218" t="s">
        <v>42</v>
      </c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20"/>
    </row>
    <row r="6" spans="1:224" s="13" customFormat="1" ht="60.75" customHeight="1">
      <c r="A6" s="224"/>
      <c r="B6" s="225"/>
      <c r="C6" s="225"/>
      <c r="D6" s="225"/>
      <c r="E6" s="225"/>
      <c r="F6" s="226"/>
      <c r="G6" s="224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6"/>
      <c r="AF6" s="228" t="s">
        <v>28</v>
      </c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 t="s">
        <v>27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35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7"/>
      <c r="BR6" s="224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6"/>
      <c r="CL6" s="224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6"/>
      <c r="DH6" s="162" t="s">
        <v>96</v>
      </c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 t="s">
        <v>97</v>
      </c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 t="s">
        <v>98</v>
      </c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 t="s">
        <v>99</v>
      </c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</row>
    <row r="7" spans="1:167" s="16" customFormat="1" ht="11.25">
      <c r="A7" s="227">
        <v>1</v>
      </c>
      <c r="B7" s="227"/>
      <c r="C7" s="227"/>
      <c r="D7" s="227"/>
      <c r="E7" s="227"/>
      <c r="F7" s="227"/>
      <c r="G7" s="163">
        <v>2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>
        <v>3</v>
      </c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>
        <v>4</v>
      </c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>
        <v>5</v>
      </c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>
        <v>6</v>
      </c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>
        <v>7</v>
      </c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>
        <v>8</v>
      </c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>
        <v>9</v>
      </c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>
        <v>10</v>
      </c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>
        <v>11</v>
      </c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</row>
    <row r="8" spans="1:167" ht="29.25" customHeight="1">
      <c r="A8" s="207" t="s">
        <v>66</v>
      </c>
      <c r="B8" s="208"/>
      <c r="C8" s="208"/>
      <c r="D8" s="208"/>
      <c r="E8" s="208"/>
      <c r="F8" s="209"/>
      <c r="G8" s="5"/>
      <c r="H8" s="210" t="s">
        <v>81</v>
      </c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  <c r="AF8" s="229" t="str">
        <f>AF10</f>
        <v>сентябрь 2007 год</v>
      </c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1"/>
      <c r="AS8" s="229" t="str">
        <f>AS10</f>
        <v>ноябрь 2013 год</v>
      </c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1"/>
      <c r="BF8" s="188" t="s">
        <v>6</v>
      </c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90"/>
      <c r="BR8" s="188" t="s">
        <v>6</v>
      </c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90"/>
      <c r="CL8" s="175">
        <f>SUM(CL10:DG12)</f>
        <v>220556</v>
      </c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84">
        <f>SUM(DH10:DU12)</f>
        <v>31198</v>
      </c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6"/>
      <c r="DV8" s="184">
        <f>SUM(DV10:EI12)</f>
        <v>0</v>
      </c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6"/>
      <c r="EJ8" s="184">
        <f>SUM(EJ10:EW12)</f>
        <v>0</v>
      </c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6"/>
      <c r="EX8" s="175">
        <f>SUM(EX10:FK12)</f>
        <v>0</v>
      </c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</row>
    <row r="9" spans="1:167" ht="13.5" customHeight="1">
      <c r="A9" s="201"/>
      <c r="B9" s="202"/>
      <c r="C9" s="202"/>
      <c r="D9" s="202"/>
      <c r="E9" s="202"/>
      <c r="F9" s="203"/>
      <c r="G9" s="7"/>
      <c r="H9" s="204" t="s">
        <v>9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77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9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1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3"/>
      <c r="DV9" s="181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3"/>
      <c r="EJ9" s="181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3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</row>
    <row r="10" spans="1:167" s="9" customFormat="1" ht="30.75" customHeight="1">
      <c r="A10" s="194"/>
      <c r="B10" s="195"/>
      <c r="C10" s="195"/>
      <c r="D10" s="195"/>
      <c r="E10" s="195"/>
      <c r="F10" s="196"/>
      <c r="G10" s="8"/>
      <c r="H10" s="197" t="s">
        <v>41</v>
      </c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8"/>
      <c r="AF10" s="200" t="s">
        <v>61</v>
      </c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 t="s">
        <v>62</v>
      </c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161" t="s">
        <v>6</v>
      </c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 t="s">
        <v>6</v>
      </c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87">
        <v>220556</v>
      </c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5">
        <v>31198</v>
      </c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7"/>
      <c r="DV10" s="165">
        <v>0</v>
      </c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7"/>
      <c r="EJ10" s="172">
        <v>0</v>
      </c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4"/>
      <c r="EX10" s="161">
        <v>0</v>
      </c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</row>
    <row r="11" spans="1:167" s="9" customFormat="1" ht="15">
      <c r="A11" s="194"/>
      <c r="B11" s="195"/>
      <c r="C11" s="195"/>
      <c r="D11" s="195"/>
      <c r="E11" s="195"/>
      <c r="F11" s="196"/>
      <c r="G11" s="8"/>
      <c r="H11" s="197" t="s">
        <v>40</v>
      </c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8"/>
      <c r="AF11" s="199" t="s">
        <v>6</v>
      </c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 t="s">
        <v>6</v>
      </c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61" t="s">
        <v>6</v>
      </c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 t="s">
        <v>6</v>
      </c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 t="s">
        <v>6</v>
      </c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72" t="s">
        <v>100</v>
      </c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4"/>
      <c r="DV11" s="172" t="s">
        <v>100</v>
      </c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4"/>
      <c r="EJ11" s="172" t="s">
        <v>6</v>
      </c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4"/>
      <c r="EX11" s="161" t="s">
        <v>6</v>
      </c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</row>
    <row r="12" spans="1:167" s="9" customFormat="1" ht="30" customHeight="1">
      <c r="A12" s="215"/>
      <c r="B12" s="216"/>
      <c r="C12" s="216"/>
      <c r="D12" s="216"/>
      <c r="E12" s="216"/>
      <c r="F12" s="217"/>
      <c r="G12" s="10"/>
      <c r="H12" s="191" t="s">
        <v>39</v>
      </c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2"/>
      <c r="AF12" s="193" t="s">
        <v>6</v>
      </c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 t="s">
        <v>6</v>
      </c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71" t="s">
        <v>6</v>
      </c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 t="s">
        <v>6</v>
      </c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 t="s">
        <v>6</v>
      </c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68" t="s">
        <v>6</v>
      </c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70"/>
      <c r="DV12" s="168" t="s">
        <v>6</v>
      </c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70"/>
      <c r="EJ12" s="168" t="s">
        <v>6</v>
      </c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70"/>
      <c r="EX12" s="171" t="s">
        <v>6</v>
      </c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</row>
    <row r="13" spans="1:167" ht="33.75" customHeight="1">
      <c r="A13" s="207" t="s">
        <v>67</v>
      </c>
      <c r="B13" s="208"/>
      <c r="C13" s="208"/>
      <c r="D13" s="208"/>
      <c r="E13" s="208"/>
      <c r="F13" s="209"/>
      <c r="G13" s="5"/>
      <c r="H13" s="210" t="s">
        <v>83</v>
      </c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1"/>
      <c r="AF13" s="212" t="str">
        <f>AF15</f>
        <v>сентябрь 2011 год</v>
      </c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4"/>
      <c r="AS13" s="212" t="str">
        <f>AS15</f>
        <v>декабрь 2013 год</v>
      </c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4"/>
      <c r="BF13" s="188" t="s">
        <v>6</v>
      </c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90"/>
      <c r="BR13" s="188" t="s">
        <v>6</v>
      </c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90"/>
      <c r="CL13" s="175">
        <f>SUM(CL15:DG17)</f>
        <v>599354</v>
      </c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84">
        <f>SUM(DH15:DU17)</f>
        <v>154709</v>
      </c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6"/>
      <c r="DV13" s="184">
        <f>SUM(DV15:EI17)</f>
        <v>0</v>
      </c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6"/>
      <c r="EJ13" s="184">
        <f>SUM(EJ15:EW17)</f>
        <v>0</v>
      </c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6"/>
      <c r="EX13" s="175">
        <f>SUM(EX15:FK17)</f>
        <v>0</v>
      </c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</row>
    <row r="14" spans="1:167" ht="13.5" customHeight="1">
      <c r="A14" s="201"/>
      <c r="B14" s="202"/>
      <c r="C14" s="202"/>
      <c r="D14" s="202"/>
      <c r="E14" s="202"/>
      <c r="F14" s="203"/>
      <c r="G14" s="7"/>
      <c r="H14" s="204" t="s">
        <v>9</v>
      </c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5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77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9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3"/>
      <c r="DV14" s="181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3"/>
      <c r="EJ14" s="181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3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</row>
    <row r="15" spans="1:167" s="9" customFormat="1" ht="28.5" customHeight="1">
      <c r="A15" s="194"/>
      <c r="B15" s="195"/>
      <c r="C15" s="195"/>
      <c r="D15" s="195"/>
      <c r="E15" s="195"/>
      <c r="F15" s="196"/>
      <c r="G15" s="8"/>
      <c r="H15" s="197" t="s">
        <v>41</v>
      </c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8"/>
      <c r="AF15" s="200" t="s">
        <v>85</v>
      </c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 t="s">
        <v>86</v>
      </c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161" t="s">
        <v>6</v>
      </c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 t="s">
        <v>6</v>
      </c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87">
        <f>444645+154709</f>
        <v>599354</v>
      </c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5">
        <v>154709</v>
      </c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7"/>
      <c r="DV15" s="165">
        <v>0</v>
      </c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7"/>
      <c r="EJ15" s="165">
        <v>0</v>
      </c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7"/>
      <c r="EX15" s="161">
        <v>0</v>
      </c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</row>
    <row r="16" spans="1:167" s="9" customFormat="1" ht="15">
      <c r="A16" s="194"/>
      <c r="B16" s="195"/>
      <c r="C16" s="195"/>
      <c r="D16" s="195"/>
      <c r="E16" s="195"/>
      <c r="F16" s="196"/>
      <c r="G16" s="8"/>
      <c r="H16" s="197" t="s">
        <v>40</v>
      </c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8"/>
      <c r="AF16" s="199" t="s">
        <v>6</v>
      </c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 t="s">
        <v>6</v>
      </c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61" t="s">
        <v>6</v>
      </c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 t="s">
        <v>6</v>
      </c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 t="s">
        <v>6</v>
      </c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72" t="s">
        <v>6</v>
      </c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4"/>
      <c r="DV16" s="172" t="s">
        <v>6</v>
      </c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4"/>
      <c r="EJ16" s="172" t="s">
        <v>6</v>
      </c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4"/>
      <c r="EX16" s="161" t="s">
        <v>6</v>
      </c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</row>
    <row r="17" spans="1:167" s="9" customFormat="1" ht="28.5" customHeight="1">
      <c r="A17" s="215"/>
      <c r="B17" s="216"/>
      <c r="C17" s="216"/>
      <c r="D17" s="216"/>
      <c r="E17" s="216"/>
      <c r="F17" s="217"/>
      <c r="G17" s="10"/>
      <c r="H17" s="191" t="s">
        <v>39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2"/>
      <c r="AF17" s="193" t="s">
        <v>6</v>
      </c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 t="s">
        <v>6</v>
      </c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71" t="s">
        <v>6</v>
      </c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 t="s">
        <v>6</v>
      </c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 t="s">
        <v>6</v>
      </c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68" t="s">
        <v>6</v>
      </c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70"/>
      <c r="DV17" s="168" t="s">
        <v>6</v>
      </c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70"/>
      <c r="EJ17" s="168" t="s">
        <v>6</v>
      </c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70"/>
      <c r="EX17" s="171" t="s">
        <v>6</v>
      </c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</row>
    <row r="18" spans="1:167" ht="29.25" customHeight="1">
      <c r="A18" s="207" t="s">
        <v>68</v>
      </c>
      <c r="B18" s="208"/>
      <c r="C18" s="208"/>
      <c r="D18" s="208"/>
      <c r="E18" s="208"/>
      <c r="F18" s="209"/>
      <c r="G18" s="5"/>
      <c r="H18" s="210" t="s">
        <v>84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1"/>
      <c r="AF18" s="212" t="str">
        <f>AF20</f>
        <v>июль         2011 год</v>
      </c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4"/>
      <c r="AS18" s="212" t="str">
        <f>AS20</f>
        <v>декабрь 2013 год</v>
      </c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4"/>
      <c r="BF18" s="188" t="s">
        <v>6</v>
      </c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90"/>
      <c r="BR18" s="188" t="s">
        <v>6</v>
      </c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90"/>
      <c r="CL18" s="175">
        <f>SUM(CL20:DG22)</f>
        <v>185422</v>
      </c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84">
        <f>SUM(DH20:DU22)</f>
        <v>118589</v>
      </c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6"/>
      <c r="DV18" s="184">
        <f>SUM(DV20:EI22)</f>
        <v>0</v>
      </c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6"/>
      <c r="EJ18" s="184">
        <f>SUM(EJ20:EW22)</f>
        <v>0</v>
      </c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6"/>
      <c r="EX18" s="175">
        <f>SUM(EX20:FK22)</f>
        <v>0</v>
      </c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</row>
    <row r="19" spans="1:167" ht="13.5" customHeight="1">
      <c r="A19" s="201"/>
      <c r="B19" s="202"/>
      <c r="C19" s="202"/>
      <c r="D19" s="202"/>
      <c r="E19" s="202"/>
      <c r="F19" s="203"/>
      <c r="G19" s="7"/>
      <c r="H19" s="204" t="s">
        <v>9</v>
      </c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5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77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9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3"/>
      <c r="DV19" s="181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3"/>
      <c r="EJ19" s="181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3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</row>
    <row r="20" spans="1:180" s="9" customFormat="1" ht="28.5" customHeight="1">
      <c r="A20" s="194"/>
      <c r="B20" s="195"/>
      <c r="C20" s="195"/>
      <c r="D20" s="195"/>
      <c r="E20" s="195"/>
      <c r="F20" s="196"/>
      <c r="G20" s="8"/>
      <c r="H20" s="197" t="s">
        <v>41</v>
      </c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8"/>
      <c r="AF20" s="200" t="s">
        <v>88</v>
      </c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 t="s">
        <v>86</v>
      </c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161" t="s">
        <v>6</v>
      </c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 t="s">
        <v>6</v>
      </c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87">
        <f>66833+118589</f>
        <v>185422</v>
      </c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5">
        <v>118589</v>
      </c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7"/>
      <c r="DV20" s="165">
        <v>0</v>
      </c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7"/>
      <c r="EJ20" s="172">
        <v>0</v>
      </c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4"/>
      <c r="EX20" s="161">
        <v>0</v>
      </c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T20" s="28"/>
      <c r="FU20" s="28"/>
      <c r="FV20" s="28"/>
      <c r="FW20" s="28"/>
      <c r="FX20" s="28"/>
    </row>
    <row r="21" spans="1:180" s="9" customFormat="1" ht="15">
      <c r="A21" s="194"/>
      <c r="B21" s="195"/>
      <c r="C21" s="195"/>
      <c r="D21" s="195"/>
      <c r="E21" s="195"/>
      <c r="F21" s="196"/>
      <c r="G21" s="8"/>
      <c r="H21" s="197" t="s">
        <v>40</v>
      </c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8"/>
      <c r="AF21" s="199" t="s">
        <v>6</v>
      </c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 t="s">
        <v>6</v>
      </c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61" t="s">
        <v>6</v>
      </c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 t="s">
        <v>6</v>
      </c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72" t="s">
        <v>6</v>
      </c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4"/>
      <c r="DH21" s="172" t="s">
        <v>6</v>
      </c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4"/>
      <c r="DV21" s="172" t="s">
        <v>6</v>
      </c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4"/>
      <c r="EJ21" s="172" t="s">
        <v>6</v>
      </c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4"/>
      <c r="EX21" s="161" t="s">
        <v>6</v>
      </c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T21" s="40"/>
      <c r="FU21" s="41"/>
      <c r="FV21" s="28"/>
      <c r="FW21" s="28"/>
      <c r="FX21" s="28"/>
    </row>
    <row r="22" spans="1:180" s="9" customFormat="1" ht="28.5" customHeight="1">
      <c r="A22" s="215"/>
      <c r="B22" s="216"/>
      <c r="C22" s="216"/>
      <c r="D22" s="216"/>
      <c r="E22" s="216"/>
      <c r="F22" s="217"/>
      <c r="G22" s="10"/>
      <c r="H22" s="191" t="s">
        <v>39</v>
      </c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2"/>
      <c r="AF22" s="193" t="s">
        <v>6</v>
      </c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 t="s">
        <v>6</v>
      </c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71" t="s">
        <v>6</v>
      </c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 t="s">
        <v>6</v>
      </c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 t="s">
        <v>6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68" t="s">
        <v>6</v>
      </c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70"/>
      <c r="DV22" s="168" t="s">
        <v>6</v>
      </c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70"/>
      <c r="EJ22" s="168" t="s">
        <v>6</v>
      </c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70"/>
      <c r="EX22" s="171" t="s">
        <v>6</v>
      </c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T22" s="28"/>
      <c r="FU22" s="28"/>
      <c r="FV22" s="28"/>
      <c r="FW22" s="28"/>
      <c r="FX22" s="28"/>
    </row>
    <row r="23" spans="1:167" ht="33.75" customHeight="1">
      <c r="A23" s="207" t="s">
        <v>69</v>
      </c>
      <c r="B23" s="208"/>
      <c r="C23" s="208"/>
      <c r="D23" s="208"/>
      <c r="E23" s="208"/>
      <c r="F23" s="209"/>
      <c r="G23" s="5"/>
      <c r="H23" s="210" t="s">
        <v>82</v>
      </c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1"/>
      <c r="AF23" s="212" t="str">
        <f>AF25</f>
        <v>июнь     2010 год</v>
      </c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4"/>
      <c r="AS23" s="212" t="str">
        <f>AS25</f>
        <v>декабрь 2013 год</v>
      </c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4"/>
      <c r="BF23" s="188" t="s">
        <v>6</v>
      </c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90"/>
      <c r="BR23" s="188" t="s">
        <v>6</v>
      </c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90"/>
      <c r="CL23" s="175">
        <f>SUM(CL25:DG27)</f>
        <v>537604</v>
      </c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84">
        <f>SUM(DH25:DU27)</f>
        <v>318351</v>
      </c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6"/>
      <c r="DV23" s="184">
        <f>SUM(DV25:EI27)</f>
        <v>0</v>
      </c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6"/>
      <c r="EJ23" s="184">
        <f>SUM(EJ25:EW27)</f>
        <v>0</v>
      </c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6"/>
      <c r="EX23" s="175">
        <f>SUM(EX25:FK27)</f>
        <v>0</v>
      </c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</row>
    <row r="24" spans="1:167" ht="13.5" customHeight="1">
      <c r="A24" s="201"/>
      <c r="B24" s="202"/>
      <c r="C24" s="202"/>
      <c r="D24" s="202"/>
      <c r="E24" s="202"/>
      <c r="F24" s="203"/>
      <c r="G24" s="7"/>
      <c r="H24" s="204" t="s">
        <v>9</v>
      </c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5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77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9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3"/>
      <c r="DV24" s="181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3"/>
      <c r="EJ24" s="181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3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</row>
    <row r="25" spans="1:167" s="9" customFormat="1" ht="30.75" customHeight="1">
      <c r="A25" s="194"/>
      <c r="B25" s="195"/>
      <c r="C25" s="195"/>
      <c r="D25" s="195"/>
      <c r="E25" s="195"/>
      <c r="F25" s="196"/>
      <c r="G25" s="8"/>
      <c r="H25" s="197" t="s">
        <v>41</v>
      </c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8"/>
      <c r="AF25" s="200" t="s">
        <v>75</v>
      </c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 t="s">
        <v>86</v>
      </c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161" t="s">
        <v>6</v>
      </c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 t="s">
        <v>6</v>
      </c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87">
        <f>90612+128641+318351</f>
        <v>537604</v>
      </c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5">
        <v>318351</v>
      </c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7"/>
      <c r="DV25" s="165">
        <v>0</v>
      </c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7"/>
      <c r="EJ25" s="172">
        <v>0</v>
      </c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4"/>
      <c r="EX25" s="161">
        <v>0</v>
      </c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</row>
    <row r="26" spans="1:167" s="9" customFormat="1" ht="15">
      <c r="A26" s="194"/>
      <c r="B26" s="195"/>
      <c r="C26" s="195"/>
      <c r="D26" s="195"/>
      <c r="E26" s="195"/>
      <c r="F26" s="196"/>
      <c r="G26" s="8"/>
      <c r="H26" s="197" t="s">
        <v>40</v>
      </c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8"/>
      <c r="AF26" s="199" t="s">
        <v>6</v>
      </c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 t="s">
        <v>6</v>
      </c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61" t="s">
        <v>6</v>
      </c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 t="s">
        <v>6</v>
      </c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 t="s">
        <v>6</v>
      </c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72" t="s">
        <v>6</v>
      </c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4"/>
      <c r="DV26" s="172" t="s">
        <v>6</v>
      </c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4"/>
      <c r="EJ26" s="172" t="s">
        <v>6</v>
      </c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4"/>
      <c r="EX26" s="161" t="s">
        <v>6</v>
      </c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</row>
    <row r="27" spans="1:167" s="9" customFormat="1" ht="30" customHeight="1">
      <c r="A27" s="215"/>
      <c r="B27" s="216"/>
      <c r="C27" s="216"/>
      <c r="D27" s="216"/>
      <c r="E27" s="216"/>
      <c r="F27" s="217"/>
      <c r="G27" s="10"/>
      <c r="H27" s="191" t="s">
        <v>39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2"/>
      <c r="AF27" s="193" t="s">
        <v>6</v>
      </c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 t="s">
        <v>6</v>
      </c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71" t="s">
        <v>6</v>
      </c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 t="s">
        <v>6</v>
      </c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 t="s">
        <v>6</v>
      </c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68" t="s">
        <v>6</v>
      </c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70"/>
      <c r="DV27" s="168" t="s">
        <v>6</v>
      </c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70"/>
      <c r="EJ27" s="168" t="s">
        <v>6</v>
      </c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70"/>
      <c r="EX27" s="171" t="s">
        <v>6</v>
      </c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</row>
    <row r="28" spans="1:167" ht="29.25" customHeight="1">
      <c r="A28" s="207" t="s">
        <v>70</v>
      </c>
      <c r="B28" s="208"/>
      <c r="C28" s="208"/>
      <c r="D28" s="208"/>
      <c r="E28" s="208"/>
      <c r="F28" s="209"/>
      <c r="G28" s="5"/>
      <c r="H28" s="210" t="s">
        <v>79</v>
      </c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1"/>
      <c r="AF28" s="212" t="str">
        <f>AF30</f>
        <v>ноябрь 2010 год</v>
      </c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4"/>
      <c r="AS28" s="212" t="str">
        <f>AS30</f>
        <v>март        2014 год</v>
      </c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4"/>
      <c r="BF28" s="188" t="s">
        <v>6</v>
      </c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90"/>
      <c r="BR28" s="188" t="s">
        <v>6</v>
      </c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90"/>
      <c r="CL28" s="175">
        <f>SUM(CL30:DG32)</f>
        <v>400000</v>
      </c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84">
        <f>SUM(DH30:DU32)</f>
        <v>94245</v>
      </c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6"/>
      <c r="DV28" s="184">
        <f>SUM(DV30:EI32)</f>
        <v>0</v>
      </c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6"/>
      <c r="EJ28" s="184">
        <f>SUM(EJ30:EW32)</f>
        <v>0</v>
      </c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6"/>
      <c r="EX28" s="175">
        <f>SUM(EX30:FK32)</f>
        <v>0</v>
      </c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</row>
    <row r="29" spans="1:167" ht="13.5" customHeight="1">
      <c r="A29" s="201"/>
      <c r="B29" s="202"/>
      <c r="C29" s="202"/>
      <c r="D29" s="202"/>
      <c r="E29" s="202"/>
      <c r="F29" s="203"/>
      <c r="G29" s="7"/>
      <c r="H29" s="204" t="s">
        <v>9</v>
      </c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5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77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9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1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3"/>
      <c r="DV29" s="181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3"/>
      <c r="EJ29" s="181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3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</row>
    <row r="30" spans="1:167" s="9" customFormat="1" ht="32.25" customHeight="1">
      <c r="A30" s="194"/>
      <c r="B30" s="195"/>
      <c r="C30" s="195"/>
      <c r="D30" s="195"/>
      <c r="E30" s="195"/>
      <c r="F30" s="196"/>
      <c r="G30" s="8"/>
      <c r="H30" s="197" t="s">
        <v>41</v>
      </c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8"/>
      <c r="AF30" s="200" t="s">
        <v>65</v>
      </c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 t="s">
        <v>103</v>
      </c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161" t="s">
        <v>6</v>
      </c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 t="s">
        <v>6</v>
      </c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87">
        <v>400000</v>
      </c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5">
        <v>94245</v>
      </c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7"/>
      <c r="DV30" s="165">
        <v>0</v>
      </c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7"/>
      <c r="EJ30" s="172">
        <v>0</v>
      </c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4"/>
      <c r="EX30" s="161">
        <v>0</v>
      </c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</row>
    <row r="31" spans="1:167" s="9" customFormat="1" ht="15">
      <c r="A31" s="194"/>
      <c r="B31" s="195"/>
      <c r="C31" s="195"/>
      <c r="D31" s="195"/>
      <c r="E31" s="195"/>
      <c r="F31" s="196"/>
      <c r="G31" s="8"/>
      <c r="H31" s="197" t="s">
        <v>40</v>
      </c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8"/>
      <c r="AF31" s="199" t="s">
        <v>6</v>
      </c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 t="s">
        <v>6</v>
      </c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61" t="s">
        <v>6</v>
      </c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 t="s">
        <v>6</v>
      </c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 t="s">
        <v>6</v>
      </c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72" t="s">
        <v>6</v>
      </c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4"/>
      <c r="DV31" s="172" t="s">
        <v>6</v>
      </c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4"/>
      <c r="EJ31" s="172" t="s">
        <v>6</v>
      </c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4"/>
      <c r="EX31" s="161" t="s">
        <v>6</v>
      </c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</row>
    <row r="32" spans="1:167" s="9" customFormat="1" ht="28.5" customHeight="1">
      <c r="A32" s="215"/>
      <c r="B32" s="216"/>
      <c r="C32" s="216"/>
      <c r="D32" s="216"/>
      <c r="E32" s="216"/>
      <c r="F32" s="217"/>
      <c r="G32" s="10"/>
      <c r="H32" s="191" t="s">
        <v>39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2"/>
      <c r="AF32" s="193" t="s">
        <v>6</v>
      </c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 t="s">
        <v>6</v>
      </c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71" t="s">
        <v>6</v>
      </c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 t="s">
        <v>6</v>
      </c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 t="s">
        <v>6</v>
      </c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68" t="s">
        <v>6</v>
      </c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70"/>
      <c r="DV32" s="168" t="s">
        <v>6</v>
      </c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70"/>
      <c r="EJ32" s="168" t="s">
        <v>6</v>
      </c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70"/>
      <c r="EX32" s="171" t="s">
        <v>6</v>
      </c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</row>
    <row r="33" spans="1:167" ht="33.75" customHeight="1">
      <c r="A33" s="207" t="s">
        <v>71</v>
      </c>
      <c r="B33" s="208"/>
      <c r="C33" s="208"/>
      <c r="D33" s="208"/>
      <c r="E33" s="208"/>
      <c r="F33" s="209"/>
      <c r="G33" s="5"/>
      <c r="H33" s="210" t="s">
        <v>104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1"/>
      <c r="AF33" s="212" t="str">
        <f>AF35</f>
        <v>май          2012 год</v>
      </c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4"/>
      <c r="AS33" s="212" t="str">
        <f>AS35</f>
        <v>декабрь 2013 год</v>
      </c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4"/>
      <c r="BF33" s="188" t="s">
        <v>6</v>
      </c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90"/>
      <c r="BR33" s="188" t="s">
        <v>6</v>
      </c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90"/>
      <c r="CL33" s="175">
        <f>SUM(CL35:DG37)</f>
        <v>739127</v>
      </c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84">
        <f>SUM(DH35:DU37)</f>
        <v>739127</v>
      </c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6"/>
      <c r="DV33" s="184">
        <f>SUM(DV35:EI37)</f>
        <v>0</v>
      </c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6"/>
      <c r="EJ33" s="184">
        <f>SUM(EJ35:EW37)</f>
        <v>0</v>
      </c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6"/>
      <c r="EX33" s="175">
        <f>SUM(EX35:FK37)</f>
        <v>0</v>
      </c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</row>
    <row r="34" spans="1:167" ht="13.5" customHeight="1">
      <c r="A34" s="201"/>
      <c r="B34" s="202"/>
      <c r="C34" s="202"/>
      <c r="D34" s="202"/>
      <c r="E34" s="202"/>
      <c r="F34" s="203"/>
      <c r="G34" s="7"/>
      <c r="H34" s="204" t="s">
        <v>9</v>
      </c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5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77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9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1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3"/>
      <c r="DV34" s="181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3"/>
      <c r="EJ34" s="181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3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</row>
    <row r="35" spans="1:167" s="9" customFormat="1" ht="28.5" customHeight="1">
      <c r="A35" s="194"/>
      <c r="B35" s="195"/>
      <c r="C35" s="195"/>
      <c r="D35" s="195"/>
      <c r="E35" s="195"/>
      <c r="F35" s="196"/>
      <c r="G35" s="8"/>
      <c r="H35" s="197" t="s">
        <v>41</v>
      </c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8"/>
      <c r="AF35" s="200" t="s">
        <v>87</v>
      </c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 t="s">
        <v>86</v>
      </c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161" t="s">
        <v>6</v>
      </c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 t="s">
        <v>6</v>
      </c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87">
        <v>739127</v>
      </c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5">
        <v>739127</v>
      </c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7"/>
      <c r="DV35" s="165">
        <v>0</v>
      </c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7"/>
      <c r="EJ35" s="165">
        <v>0</v>
      </c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7"/>
      <c r="EX35" s="161">
        <v>0</v>
      </c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</row>
    <row r="36" spans="1:167" s="9" customFormat="1" ht="15">
      <c r="A36" s="194"/>
      <c r="B36" s="195"/>
      <c r="C36" s="195"/>
      <c r="D36" s="195"/>
      <c r="E36" s="195"/>
      <c r="F36" s="196"/>
      <c r="G36" s="8"/>
      <c r="H36" s="197" t="s">
        <v>40</v>
      </c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8"/>
      <c r="AF36" s="199" t="s">
        <v>6</v>
      </c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 t="s">
        <v>6</v>
      </c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61" t="s">
        <v>6</v>
      </c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 t="s">
        <v>6</v>
      </c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 t="s">
        <v>6</v>
      </c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72" t="s">
        <v>6</v>
      </c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4"/>
      <c r="DV36" s="172" t="s">
        <v>6</v>
      </c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4"/>
      <c r="EJ36" s="172" t="s">
        <v>6</v>
      </c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4"/>
      <c r="EX36" s="161" t="s">
        <v>6</v>
      </c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</row>
    <row r="37" spans="1:167" s="9" customFormat="1" ht="28.5" customHeight="1">
      <c r="A37" s="215"/>
      <c r="B37" s="216"/>
      <c r="C37" s="216"/>
      <c r="D37" s="216"/>
      <c r="E37" s="216"/>
      <c r="F37" s="217"/>
      <c r="G37" s="10"/>
      <c r="H37" s="191" t="s">
        <v>39</v>
      </c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2"/>
      <c r="AF37" s="193" t="s">
        <v>6</v>
      </c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 t="s">
        <v>6</v>
      </c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71" t="s">
        <v>6</v>
      </c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 t="s">
        <v>6</v>
      </c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 t="s">
        <v>6</v>
      </c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68" t="s">
        <v>6</v>
      </c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70"/>
      <c r="DV37" s="168" t="s">
        <v>6</v>
      </c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70"/>
      <c r="EJ37" s="168" t="s">
        <v>6</v>
      </c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70"/>
      <c r="EX37" s="171" t="s">
        <v>6</v>
      </c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</row>
    <row r="38" s="14" customFormat="1" ht="3.75" customHeight="1"/>
    <row r="39" spans="1:167" s="15" customFormat="1" ht="12.75" customHeight="1">
      <c r="A39" s="80" t="s">
        <v>119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</row>
    <row r="40" spans="1:167" s="15" customFormat="1" ht="24.75" customHeight="1">
      <c r="A40" s="80" t="s">
        <v>117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</row>
    <row r="41" s="15" customFormat="1" ht="12.75" customHeight="1">
      <c r="A41" s="15" t="s">
        <v>118</v>
      </c>
    </row>
  </sheetData>
  <sheetProtection/>
  <mergeCells count="361">
    <mergeCell ref="BR11:CK11"/>
    <mergeCell ref="AF6:AR6"/>
    <mergeCell ref="AF7:AR7"/>
    <mergeCell ref="AF8:AR8"/>
    <mergeCell ref="H12:AE12"/>
    <mergeCell ref="AF10:AR10"/>
    <mergeCell ref="AF11:AR11"/>
    <mergeCell ref="CL8:DG8"/>
    <mergeCell ref="BF11:BQ11"/>
    <mergeCell ref="BF12:BQ12"/>
    <mergeCell ref="BR5:CK6"/>
    <mergeCell ref="AF12:AR12"/>
    <mergeCell ref="G5:AE6"/>
    <mergeCell ref="BF5:BQ6"/>
    <mergeCell ref="BR12:CK12"/>
    <mergeCell ref="H10:AE10"/>
    <mergeCell ref="H11:AE11"/>
    <mergeCell ref="BR7:CK7"/>
    <mergeCell ref="BR8:CK8"/>
    <mergeCell ref="BR9:CK9"/>
    <mergeCell ref="BR10:CK10"/>
    <mergeCell ref="BF7:BQ7"/>
    <mergeCell ref="BF8:BQ8"/>
    <mergeCell ref="DH11:DU11"/>
    <mergeCell ref="DH12:DU12"/>
    <mergeCell ref="CL12:DG12"/>
    <mergeCell ref="CL5:DG6"/>
    <mergeCell ref="AS7:BE7"/>
    <mergeCell ref="AS8:BE8"/>
    <mergeCell ref="AS9:BE9"/>
    <mergeCell ref="DH9:DU9"/>
    <mergeCell ref="CL7:DG7"/>
    <mergeCell ref="BF9:BQ9"/>
    <mergeCell ref="A5:F6"/>
    <mergeCell ref="A12:F12"/>
    <mergeCell ref="H8:AE8"/>
    <mergeCell ref="H9:AE9"/>
    <mergeCell ref="AS11:BE11"/>
    <mergeCell ref="AS12:BE12"/>
    <mergeCell ref="AF5:BE5"/>
    <mergeCell ref="AS10:BE10"/>
    <mergeCell ref="A7:F7"/>
    <mergeCell ref="AS6:BE6"/>
    <mergeCell ref="A8:F8"/>
    <mergeCell ref="A9:F9"/>
    <mergeCell ref="A10:F10"/>
    <mergeCell ref="A11:F11"/>
    <mergeCell ref="G7:AE7"/>
    <mergeCell ref="CL10:DG10"/>
    <mergeCell ref="CL11:DG11"/>
    <mergeCell ref="CL9:DG9"/>
    <mergeCell ref="AF9:AR9"/>
    <mergeCell ref="BF10:BQ10"/>
    <mergeCell ref="DV8:EI8"/>
    <mergeCell ref="EJ8:EW8"/>
    <mergeCell ref="EX8:FK8"/>
    <mergeCell ref="DH6:DU6"/>
    <mergeCell ref="DH7:DU7"/>
    <mergeCell ref="DH8:DU8"/>
    <mergeCell ref="DH10:DU10"/>
    <mergeCell ref="DH5:FK5"/>
    <mergeCell ref="EB3:EP3"/>
    <mergeCell ref="A40:FK40"/>
    <mergeCell ref="A39:FK39"/>
    <mergeCell ref="BR23:CK23"/>
    <mergeCell ref="A24:F24"/>
    <mergeCell ref="H24:AE24"/>
    <mergeCell ref="AF24:AR24"/>
    <mergeCell ref="AS24:BE24"/>
    <mergeCell ref="CL23:DG23"/>
    <mergeCell ref="DH23:DU23"/>
    <mergeCell ref="DV23:EI23"/>
    <mergeCell ref="DH24:DU24"/>
    <mergeCell ref="BF24:BQ24"/>
    <mergeCell ref="A23:F23"/>
    <mergeCell ref="H23:AE23"/>
    <mergeCell ref="AF23:AR23"/>
    <mergeCell ref="AS23:BE23"/>
    <mergeCell ref="BF23:BQ23"/>
    <mergeCell ref="EJ23:EW23"/>
    <mergeCell ref="EX23:FK23"/>
    <mergeCell ref="AS25:BE25"/>
    <mergeCell ref="BF25:BQ25"/>
    <mergeCell ref="BR25:CK25"/>
    <mergeCell ref="BR24:CK24"/>
    <mergeCell ref="CL24:DG24"/>
    <mergeCell ref="DV24:EI24"/>
    <mergeCell ref="EJ24:EW24"/>
    <mergeCell ref="EX24:FK24"/>
    <mergeCell ref="EJ25:EW25"/>
    <mergeCell ref="EX25:FK25"/>
    <mergeCell ref="CL26:DG26"/>
    <mergeCell ref="DH26:DU26"/>
    <mergeCell ref="DV26:EI26"/>
    <mergeCell ref="EJ26:EW26"/>
    <mergeCell ref="EX26:FK26"/>
    <mergeCell ref="CL25:DG25"/>
    <mergeCell ref="DH25:DU25"/>
    <mergeCell ref="DV25:EI25"/>
    <mergeCell ref="DH27:DU27"/>
    <mergeCell ref="DV27:EI27"/>
    <mergeCell ref="EJ27:EW27"/>
    <mergeCell ref="A27:F27"/>
    <mergeCell ref="H27:AE27"/>
    <mergeCell ref="AF27:AR27"/>
    <mergeCell ref="AS27:BE27"/>
    <mergeCell ref="BF27:BQ27"/>
    <mergeCell ref="CL27:DG27"/>
    <mergeCell ref="BR27:CK27"/>
    <mergeCell ref="A26:F26"/>
    <mergeCell ref="H26:AE26"/>
    <mergeCell ref="AF26:AR26"/>
    <mergeCell ref="AS26:BE26"/>
    <mergeCell ref="BF26:BQ26"/>
    <mergeCell ref="BR26:CK26"/>
    <mergeCell ref="EX27:FK27"/>
    <mergeCell ref="BR28:CK28"/>
    <mergeCell ref="A29:F29"/>
    <mergeCell ref="H29:AE29"/>
    <mergeCell ref="AF29:AR29"/>
    <mergeCell ref="AS29:BE29"/>
    <mergeCell ref="BF29:BQ29"/>
    <mergeCell ref="A28:F28"/>
    <mergeCell ref="H28:AE28"/>
    <mergeCell ref="AF28:AR28"/>
    <mergeCell ref="AS28:BE28"/>
    <mergeCell ref="BF28:BQ28"/>
    <mergeCell ref="EX29:FK29"/>
    <mergeCell ref="CL28:DG28"/>
    <mergeCell ref="DH28:DU28"/>
    <mergeCell ref="DV28:EI28"/>
    <mergeCell ref="EJ28:EW28"/>
    <mergeCell ref="EX28:FK28"/>
    <mergeCell ref="BR29:CK29"/>
    <mergeCell ref="CL29:DG29"/>
    <mergeCell ref="DH29:DU29"/>
    <mergeCell ref="DV29:EI29"/>
    <mergeCell ref="EJ29:EW29"/>
    <mergeCell ref="A31:F31"/>
    <mergeCell ref="H31:AE31"/>
    <mergeCell ref="AF31:AR31"/>
    <mergeCell ref="AS31:BE31"/>
    <mergeCell ref="BF31:BQ31"/>
    <mergeCell ref="A30:F30"/>
    <mergeCell ref="H30:AE30"/>
    <mergeCell ref="AF30:AR30"/>
    <mergeCell ref="AS30:BE30"/>
    <mergeCell ref="BF30:BQ30"/>
    <mergeCell ref="EX31:FK31"/>
    <mergeCell ref="CL30:DG30"/>
    <mergeCell ref="DH30:DU30"/>
    <mergeCell ref="DV30:EI30"/>
    <mergeCell ref="EJ30:EW30"/>
    <mergeCell ref="EX30:FK30"/>
    <mergeCell ref="BR31:CK31"/>
    <mergeCell ref="CL31:DG31"/>
    <mergeCell ref="DH31:DU31"/>
    <mergeCell ref="DV31:EI31"/>
    <mergeCell ref="EJ31:EW31"/>
    <mergeCell ref="BR30:CK30"/>
    <mergeCell ref="CL32:DG32"/>
    <mergeCell ref="DH32:DU32"/>
    <mergeCell ref="DV32:EI32"/>
    <mergeCell ref="EJ32:EW32"/>
    <mergeCell ref="EX32:FK32"/>
    <mergeCell ref="A32:F32"/>
    <mergeCell ref="H32:AE32"/>
    <mergeCell ref="AF32:AR32"/>
    <mergeCell ref="AS32:BE32"/>
    <mergeCell ref="BF32:BQ32"/>
    <mergeCell ref="BR32:CK32"/>
    <mergeCell ref="EX22:FK22"/>
    <mergeCell ref="A22:F22"/>
    <mergeCell ref="H22:AE22"/>
    <mergeCell ref="AF22:AR22"/>
    <mergeCell ref="AS22:BE22"/>
    <mergeCell ref="BF22:BQ22"/>
    <mergeCell ref="BR22:CK22"/>
    <mergeCell ref="BR21:CK21"/>
    <mergeCell ref="CL21:DG21"/>
    <mergeCell ref="DH21:DU21"/>
    <mergeCell ref="DV21:EI21"/>
    <mergeCell ref="EJ21:EW21"/>
    <mergeCell ref="CL22:DG22"/>
    <mergeCell ref="DH22:DU22"/>
    <mergeCell ref="DV22:EI22"/>
    <mergeCell ref="EJ22:EW22"/>
    <mergeCell ref="EX21:FK21"/>
    <mergeCell ref="CL20:DG20"/>
    <mergeCell ref="DH20:DU20"/>
    <mergeCell ref="DV20:EI20"/>
    <mergeCell ref="EJ20:EW20"/>
    <mergeCell ref="EX20:FK20"/>
    <mergeCell ref="BF21:BQ21"/>
    <mergeCell ref="A20:F20"/>
    <mergeCell ref="H20:AE20"/>
    <mergeCell ref="AF20:AR20"/>
    <mergeCell ref="AS20:BE20"/>
    <mergeCell ref="BF20:BQ20"/>
    <mergeCell ref="DH19:DU19"/>
    <mergeCell ref="DV19:EI19"/>
    <mergeCell ref="EJ19:EW19"/>
    <mergeCell ref="A18:F18"/>
    <mergeCell ref="H18:AE18"/>
    <mergeCell ref="AF18:AR18"/>
    <mergeCell ref="AS18:BE18"/>
    <mergeCell ref="BF18:BQ18"/>
    <mergeCell ref="A19:F19"/>
    <mergeCell ref="H19:AE19"/>
    <mergeCell ref="EX19:FK19"/>
    <mergeCell ref="CL18:DG18"/>
    <mergeCell ref="DH18:DU18"/>
    <mergeCell ref="DV18:EI18"/>
    <mergeCell ref="EJ18:EW18"/>
    <mergeCell ref="A33:F33"/>
    <mergeCell ref="H33:AE33"/>
    <mergeCell ref="AF33:AR33"/>
    <mergeCell ref="AS33:BE33"/>
    <mergeCell ref="BF33:BQ33"/>
    <mergeCell ref="AF19:AR19"/>
    <mergeCell ref="AS19:BE19"/>
    <mergeCell ref="BF19:BQ19"/>
    <mergeCell ref="A25:F25"/>
    <mergeCell ref="H25:AE25"/>
    <mergeCell ref="AF25:AR25"/>
    <mergeCell ref="A21:F21"/>
    <mergeCell ref="H21:AE21"/>
    <mergeCell ref="AF21:AR21"/>
    <mergeCell ref="AS21:BE21"/>
    <mergeCell ref="EX33:FK33"/>
    <mergeCell ref="BR34:CK34"/>
    <mergeCell ref="BR33:CK33"/>
    <mergeCell ref="CL33:DG33"/>
    <mergeCell ref="DH33:DU33"/>
    <mergeCell ref="DV33:EI33"/>
    <mergeCell ref="EJ33:EW33"/>
    <mergeCell ref="A35:F35"/>
    <mergeCell ref="H35:AE35"/>
    <mergeCell ref="AF35:AR35"/>
    <mergeCell ref="AS35:BE35"/>
    <mergeCell ref="BF35:BQ35"/>
    <mergeCell ref="A34:F34"/>
    <mergeCell ref="H34:AE34"/>
    <mergeCell ref="AF34:AR34"/>
    <mergeCell ref="AS34:BE34"/>
    <mergeCell ref="BF34:BQ34"/>
    <mergeCell ref="DV35:EI35"/>
    <mergeCell ref="EJ35:EW35"/>
    <mergeCell ref="EX35:FK35"/>
    <mergeCell ref="CL34:DG34"/>
    <mergeCell ref="DH34:DU34"/>
    <mergeCell ref="DV34:EI34"/>
    <mergeCell ref="EJ34:EW34"/>
    <mergeCell ref="EX34:FK34"/>
    <mergeCell ref="A37:F37"/>
    <mergeCell ref="H37:AE37"/>
    <mergeCell ref="AF37:AR37"/>
    <mergeCell ref="AS37:BE37"/>
    <mergeCell ref="BF37:BQ37"/>
    <mergeCell ref="A36:F36"/>
    <mergeCell ref="H36:AE36"/>
    <mergeCell ref="AF36:AR36"/>
    <mergeCell ref="AS36:BE36"/>
    <mergeCell ref="BF36:BQ36"/>
    <mergeCell ref="EX37:FK37"/>
    <mergeCell ref="CL36:DG36"/>
    <mergeCell ref="DH36:DU36"/>
    <mergeCell ref="DV36:EI36"/>
    <mergeCell ref="EJ36:EW36"/>
    <mergeCell ref="EX36:FK36"/>
    <mergeCell ref="BR37:CK37"/>
    <mergeCell ref="CL37:DG37"/>
    <mergeCell ref="DH37:DU37"/>
    <mergeCell ref="DV37:EI37"/>
    <mergeCell ref="EJ37:EW37"/>
    <mergeCell ref="BR36:CK36"/>
    <mergeCell ref="BR35:CK35"/>
    <mergeCell ref="CL35:DG35"/>
    <mergeCell ref="DH35:DU35"/>
    <mergeCell ref="A13:F13"/>
    <mergeCell ref="H13:AE13"/>
    <mergeCell ref="AF13:AR13"/>
    <mergeCell ref="AS13:BE13"/>
    <mergeCell ref="BF13:BQ13"/>
    <mergeCell ref="BF14:BQ14"/>
    <mergeCell ref="A17:F17"/>
    <mergeCell ref="A15:F15"/>
    <mergeCell ref="H15:AE15"/>
    <mergeCell ref="AF15:AR15"/>
    <mergeCell ref="AS15:BE15"/>
    <mergeCell ref="BF15:BQ15"/>
    <mergeCell ref="A14:F14"/>
    <mergeCell ref="H14:AE14"/>
    <mergeCell ref="AF14:AR14"/>
    <mergeCell ref="AS14:BE14"/>
    <mergeCell ref="H17:AE17"/>
    <mergeCell ref="AF17:AR17"/>
    <mergeCell ref="AS17:BE17"/>
    <mergeCell ref="BF17:BQ17"/>
    <mergeCell ref="A16:F16"/>
    <mergeCell ref="H16:AE16"/>
    <mergeCell ref="AF16:AR16"/>
    <mergeCell ref="AS16:BE16"/>
    <mergeCell ref="BF16:BQ16"/>
    <mergeCell ref="DH13:DU13"/>
    <mergeCell ref="DV13:EI13"/>
    <mergeCell ref="BR18:CK18"/>
    <mergeCell ref="CL14:DG14"/>
    <mergeCell ref="DH14:DU14"/>
    <mergeCell ref="DV14:EI14"/>
    <mergeCell ref="BR17:CK17"/>
    <mergeCell ref="EJ14:EW14"/>
    <mergeCell ref="EX14:FK14"/>
    <mergeCell ref="EJ13:EW13"/>
    <mergeCell ref="EX13:FK13"/>
    <mergeCell ref="BR15:CK15"/>
    <mergeCell ref="CL15:DG15"/>
    <mergeCell ref="DH15:DU15"/>
    <mergeCell ref="BR14:CK14"/>
    <mergeCell ref="BR13:CK13"/>
    <mergeCell ref="CL13:DG13"/>
    <mergeCell ref="EX18:FK18"/>
    <mergeCell ref="BR20:CK20"/>
    <mergeCell ref="BR19:CK19"/>
    <mergeCell ref="CL19:DG19"/>
    <mergeCell ref="EX17:FK17"/>
    <mergeCell ref="CL16:DG16"/>
    <mergeCell ref="DH16:DU16"/>
    <mergeCell ref="DV16:EI16"/>
    <mergeCell ref="EJ16:EW16"/>
    <mergeCell ref="EX16:FK16"/>
    <mergeCell ref="CL17:DG17"/>
    <mergeCell ref="DH17:DU17"/>
    <mergeCell ref="DV17:EI17"/>
    <mergeCell ref="EJ17:EW17"/>
    <mergeCell ref="BR16:CK16"/>
    <mergeCell ref="GA6:GN6"/>
    <mergeCell ref="EJ10:EW10"/>
    <mergeCell ref="EX10:FK10"/>
    <mergeCell ref="DV11:EI11"/>
    <mergeCell ref="EJ11:EW11"/>
    <mergeCell ref="GO6:HB6"/>
    <mergeCell ref="HC6:HP6"/>
    <mergeCell ref="FM6:FZ6"/>
    <mergeCell ref="DV15:EI15"/>
    <mergeCell ref="EJ15:EW15"/>
    <mergeCell ref="EX15:FK15"/>
    <mergeCell ref="DV12:EI12"/>
    <mergeCell ref="EJ12:EW12"/>
    <mergeCell ref="EX12:FK12"/>
    <mergeCell ref="DV10:EI10"/>
    <mergeCell ref="EX11:FK11"/>
    <mergeCell ref="DV6:EI6"/>
    <mergeCell ref="EJ6:EW6"/>
    <mergeCell ref="EX6:FK6"/>
    <mergeCell ref="DV7:EI7"/>
    <mergeCell ref="EJ7:EW7"/>
    <mergeCell ref="DV9:EI9"/>
    <mergeCell ref="EJ9:EW9"/>
    <mergeCell ref="EX9:FK9"/>
    <mergeCell ref="EX7:FK7"/>
  </mergeCells>
  <printOptions horizontalCentered="1"/>
  <pageMargins left="0.3937007874015748" right="0.31496062992125984" top="0.3937007874015748" bottom="0.3937007874015748" header="0.1968503937007874" footer="0.1968503937007874"/>
  <pageSetup fitToHeight="10" horizontalDpi="600" verticalDpi="600" orientation="landscape" paperSize="9" scale="85" r:id="rId1"/>
  <rowBreaks count="1" manualBreakCount="1">
    <brk id="27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D52"/>
  <sheetViews>
    <sheetView tabSelected="1" view="pageBreakPreview" zoomScaleSheetLayoutView="100" zoomScalePageLayoutView="0" workbookViewId="0" topLeftCell="A1">
      <pane ySplit="8" topLeftCell="A48" activePane="bottomLeft" state="frozen"/>
      <selection pane="topLeft" activeCell="A1" activeCellId="1" sqref="A20:DD20 A1:IV16384"/>
      <selection pane="bottomLeft" activeCell="AX6" sqref="AX6:BJ7"/>
    </sheetView>
  </sheetViews>
  <sheetFormatPr defaultColWidth="0.875" defaultRowHeight="12.75"/>
  <cols>
    <col min="1" max="34" width="0.875" style="6" customWidth="1"/>
    <col min="35" max="35" width="2.00390625" style="6" customWidth="1"/>
    <col min="36" max="16384" width="0.875" style="6" customWidth="1"/>
  </cols>
  <sheetData>
    <row r="1" ht="14.25" customHeight="1">
      <c r="FK1" s="11" t="s">
        <v>58</v>
      </c>
    </row>
    <row r="2" ht="12.75" customHeight="1"/>
    <row r="3" spans="123:139" s="1" customFormat="1" ht="14.25" customHeight="1">
      <c r="DS3" s="12" t="s">
        <v>57</v>
      </c>
      <c r="DT3" s="145" t="s">
        <v>92</v>
      </c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" t="s">
        <v>56</v>
      </c>
    </row>
    <row r="4" ht="6" customHeight="1"/>
    <row r="5" spans="1:167" s="13" customFormat="1" ht="30" customHeight="1">
      <c r="A5" s="221" t="s">
        <v>35</v>
      </c>
      <c r="B5" s="222"/>
      <c r="C5" s="222"/>
      <c r="D5" s="222"/>
      <c r="E5" s="222"/>
      <c r="F5" s="223"/>
      <c r="G5" s="221" t="s">
        <v>55</v>
      </c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3"/>
      <c r="AK5" s="276" t="s">
        <v>33</v>
      </c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8"/>
      <c r="BK5" s="232" t="s">
        <v>54</v>
      </c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4"/>
      <c r="BZ5" s="218" t="s">
        <v>93</v>
      </c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20"/>
      <c r="EH5" s="221" t="s">
        <v>53</v>
      </c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3"/>
    </row>
    <row r="6" spans="1:167" s="13" customFormat="1" ht="14.25" customHeight="1">
      <c r="A6" s="273"/>
      <c r="B6" s="274"/>
      <c r="C6" s="274"/>
      <c r="D6" s="274"/>
      <c r="E6" s="274"/>
      <c r="F6" s="275"/>
      <c r="G6" s="273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5"/>
      <c r="AK6" s="267" t="s">
        <v>28</v>
      </c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9"/>
      <c r="AX6" s="267" t="s">
        <v>27</v>
      </c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9"/>
      <c r="BK6" s="279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1"/>
      <c r="BZ6" s="218" t="s">
        <v>52</v>
      </c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20"/>
      <c r="DD6" s="218" t="s">
        <v>51</v>
      </c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20"/>
      <c r="EH6" s="224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6"/>
    </row>
    <row r="7" spans="1:167" s="13" customFormat="1" ht="87.75" customHeight="1">
      <c r="A7" s="224"/>
      <c r="B7" s="225"/>
      <c r="C7" s="225"/>
      <c r="D7" s="225"/>
      <c r="E7" s="225"/>
      <c r="F7" s="226"/>
      <c r="G7" s="224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6"/>
      <c r="AK7" s="270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2"/>
      <c r="AX7" s="270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2"/>
      <c r="BK7" s="235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7"/>
      <c r="BZ7" s="228" t="s">
        <v>94</v>
      </c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63" t="s">
        <v>50</v>
      </c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5"/>
      <c r="DD7" s="228" t="s">
        <v>94</v>
      </c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63" t="s">
        <v>50</v>
      </c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5"/>
      <c r="EH7" s="228" t="s">
        <v>95</v>
      </c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63" t="s">
        <v>49</v>
      </c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4"/>
      <c r="FK7" s="265"/>
    </row>
    <row r="8" spans="1:167" s="16" customFormat="1" ht="11.25">
      <c r="A8" s="227">
        <v>1</v>
      </c>
      <c r="B8" s="227"/>
      <c r="C8" s="227"/>
      <c r="D8" s="227"/>
      <c r="E8" s="227"/>
      <c r="F8" s="227"/>
      <c r="G8" s="163">
        <v>2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266">
        <v>3</v>
      </c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>
        <v>4</v>
      </c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163">
        <v>5</v>
      </c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>
        <v>6</v>
      </c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>
        <v>7</v>
      </c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>
        <v>8</v>
      </c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>
        <v>9</v>
      </c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>
        <v>10</v>
      </c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>
        <v>11</v>
      </c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</row>
    <row r="9" spans="1:167" s="17" customFormat="1" ht="45" customHeight="1">
      <c r="A9" s="207" t="s">
        <v>66</v>
      </c>
      <c r="B9" s="208"/>
      <c r="C9" s="208"/>
      <c r="D9" s="208"/>
      <c r="E9" s="208"/>
      <c r="F9" s="209"/>
      <c r="G9" s="39"/>
      <c r="H9" s="259" t="s">
        <v>74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60"/>
      <c r="AK9" s="261" t="s">
        <v>61</v>
      </c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 t="s">
        <v>62</v>
      </c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175">
        <f>SUM(BK11:BY13)</f>
        <v>220556</v>
      </c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>
        <f>SUM(BZ11:CM13)</f>
        <v>45031.31</v>
      </c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>
        <f>SUM(CN11:DC13)</f>
        <v>179430.36</v>
      </c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>
        <f>SUM(DD11:DQ13)</f>
        <v>40955.647</v>
      </c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>
        <f>SUM(DR11:EG13)</f>
        <v>175354.647</v>
      </c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254">
        <f>SUM(EH11:EU13)</f>
        <v>0.9094926840902474</v>
      </c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>
        <f>SUM(EV11:FK13)</f>
        <v>0.9772852654366854</v>
      </c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</row>
    <row r="10" spans="1:167" s="18" customFormat="1" ht="13.5" customHeight="1">
      <c r="A10" s="239"/>
      <c r="B10" s="240"/>
      <c r="C10" s="240"/>
      <c r="D10" s="240"/>
      <c r="E10" s="240"/>
      <c r="F10" s="241"/>
      <c r="G10" s="25"/>
      <c r="H10" s="255" t="s">
        <v>9</v>
      </c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6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6"/>
    </row>
    <row r="11" spans="1:167" s="18" customFormat="1" ht="30.75" customHeight="1">
      <c r="A11" s="239"/>
      <c r="B11" s="240"/>
      <c r="C11" s="240"/>
      <c r="D11" s="240"/>
      <c r="E11" s="240"/>
      <c r="F11" s="241"/>
      <c r="G11" s="26"/>
      <c r="H11" s="242" t="s">
        <v>41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3"/>
      <c r="AK11" s="245" t="s">
        <v>61</v>
      </c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 t="s">
        <v>62</v>
      </c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187">
        <v>220556</v>
      </c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>
        <v>45031.31</v>
      </c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>
        <f>15220+119179.05+45031.31</f>
        <v>179430.36</v>
      </c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>
        <v>40955.647</v>
      </c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>
        <f>119179+15220+40955.647</f>
        <v>175354.647</v>
      </c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238">
        <f>DD11/BZ11</f>
        <v>0.9094926840902474</v>
      </c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>
        <f>DR11/CN11</f>
        <v>0.9772852654366854</v>
      </c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</row>
    <row r="12" spans="1:167" s="18" customFormat="1" ht="15.75" customHeight="1">
      <c r="A12" s="239"/>
      <c r="B12" s="240"/>
      <c r="C12" s="240"/>
      <c r="D12" s="240"/>
      <c r="E12" s="240"/>
      <c r="F12" s="241"/>
      <c r="G12" s="26"/>
      <c r="H12" s="242" t="s">
        <v>40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3"/>
      <c r="AK12" s="244" t="s">
        <v>6</v>
      </c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 t="s">
        <v>6</v>
      </c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187">
        <v>0</v>
      </c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>
        <v>0</v>
      </c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>
        <v>0</v>
      </c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>
        <v>0</v>
      </c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>
        <v>0</v>
      </c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238" t="s">
        <v>6</v>
      </c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 t="s">
        <v>6</v>
      </c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</row>
    <row r="13" spans="1:167" s="18" customFormat="1" ht="51" customHeight="1">
      <c r="A13" s="247"/>
      <c r="B13" s="248"/>
      <c r="C13" s="248"/>
      <c r="D13" s="248"/>
      <c r="E13" s="248"/>
      <c r="F13" s="249"/>
      <c r="G13" s="27"/>
      <c r="H13" s="250" t="s">
        <v>39</v>
      </c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1"/>
      <c r="AK13" s="252" t="s">
        <v>6</v>
      </c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 t="s">
        <v>6</v>
      </c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3">
        <v>0</v>
      </c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>
        <v>0</v>
      </c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>
        <v>0</v>
      </c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>
        <v>0</v>
      </c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>
        <v>0</v>
      </c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62" t="s">
        <v>6</v>
      </c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 t="s">
        <v>6</v>
      </c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2"/>
    </row>
    <row r="14" spans="1:167" s="17" customFormat="1" ht="42.75" customHeight="1">
      <c r="A14" s="207" t="s">
        <v>67</v>
      </c>
      <c r="B14" s="208"/>
      <c r="C14" s="208"/>
      <c r="D14" s="208"/>
      <c r="E14" s="208"/>
      <c r="F14" s="209"/>
      <c r="G14" s="39"/>
      <c r="H14" s="259" t="s">
        <v>111</v>
      </c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60"/>
      <c r="AK14" s="261" t="str">
        <f>AK16</f>
        <v>сентябрь    2011 год</v>
      </c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 t="str">
        <f>AX16</f>
        <v>декабрь 2013 год</v>
      </c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175">
        <f>SUM(BK16:BY18)</f>
        <v>599354</v>
      </c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>
        <f>SUM(BZ16:CM18)</f>
        <v>594032</v>
      </c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>
        <f>SUM(CN16:DC18)</f>
        <v>594032</v>
      </c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>
        <f>SUM(DD16:DQ18)</f>
        <v>444645</v>
      </c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>
        <f>SUM(DR16:EG18)</f>
        <v>444645</v>
      </c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254">
        <f>SUM(EH16:EU18)</f>
        <v>0.7485202817356641</v>
      </c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>
        <f>SUM(EV16:FK18)</f>
        <v>0.7485202817356641</v>
      </c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4"/>
      <c r="FK14" s="254"/>
    </row>
    <row r="15" spans="1:167" s="18" customFormat="1" ht="13.5" customHeight="1">
      <c r="A15" s="239"/>
      <c r="B15" s="240"/>
      <c r="C15" s="240"/>
      <c r="D15" s="240"/>
      <c r="E15" s="240"/>
      <c r="F15" s="241"/>
      <c r="G15" s="25"/>
      <c r="H15" s="255" t="s">
        <v>9</v>
      </c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6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</row>
    <row r="16" spans="1:167" s="18" customFormat="1" ht="30.75" customHeight="1">
      <c r="A16" s="239"/>
      <c r="B16" s="240"/>
      <c r="C16" s="240"/>
      <c r="D16" s="240"/>
      <c r="E16" s="240"/>
      <c r="F16" s="241"/>
      <c r="G16" s="26"/>
      <c r="H16" s="242" t="s">
        <v>41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3"/>
      <c r="AK16" s="245" t="s">
        <v>112</v>
      </c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 t="s">
        <v>86</v>
      </c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187">
        <f>444645+154709</f>
        <v>599354</v>
      </c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>
        <v>594032</v>
      </c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>
        <v>594032</v>
      </c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>
        <v>444645</v>
      </c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>
        <v>444645</v>
      </c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238">
        <f>DD16/BZ16</f>
        <v>0.7485202817356641</v>
      </c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>
        <f>DR16/CN16</f>
        <v>0.7485202817356641</v>
      </c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</row>
    <row r="17" spans="1:167" s="18" customFormat="1" ht="15.75" customHeight="1">
      <c r="A17" s="239"/>
      <c r="B17" s="240"/>
      <c r="C17" s="240"/>
      <c r="D17" s="240"/>
      <c r="E17" s="240"/>
      <c r="F17" s="241"/>
      <c r="G17" s="26"/>
      <c r="H17" s="242" t="s">
        <v>40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3"/>
      <c r="AK17" s="244" t="s">
        <v>6</v>
      </c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 t="s">
        <v>6</v>
      </c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187">
        <v>0</v>
      </c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>
        <v>0</v>
      </c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>
        <v>0</v>
      </c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>
        <v>0</v>
      </c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>
        <v>0</v>
      </c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238" t="s">
        <v>6</v>
      </c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 t="s">
        <v>6</v>
      </c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</row>
    <row r="18" spans="1:167" s="18" customFormat="1" ht="51" customHeight="1">
      <c r="A18" s="247"/>
      <c r="B18" s="248"/>
      <c r="C18" s="248"/>
      <c r="D18" s="248"/>
      <c r="E18" s="248"/>
      <c r="F18" s="249"/>
      <c r="G18" s="27"/>
      <c r="H18" s="250" t="s">
        <v>39</v>
      </c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1"/>
      <c r="AK18" s="252" t="s">
        <v>6</v>
      </c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 t="s">
        <v>6</v>
      </c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3">
        <v>0</v>
      </c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>
        <v>0</v>
      </c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>
        <v>0</v>
      </c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>
        <v>0</v>
      </c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>
        <v>0</v>
      </c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62" t="s">
        <v>6</v>
      </c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 t="s">
        <v>6</v>
      </c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</row>
    <row r="19" spans="1:167" s="17" customFormat="1" ht="42.75" customHeight="1">
      <c r="A19" s="207" t="s">
        <v>68</v>
      </c>
      <c r="B19" s="208"/>
      <c r="C19" s="208"/>
      <c r="D19" s="208"/>
      <c r="E19" s="208"/>
      <c r="F19" s="209"/>
      <c r="G19" s="39"/>
      <c r="H19" s="259" t="s">
        <v>110</v>
      </c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60"/>
      <c r="AK19" s="261" t="str">
        <f>AK21</f>
        <v>июль    2011 год</v>
      </c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 t="str">
        <f>AX21</f>
        <v>декабрь 2013 год</v>
      </c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175">
        <f>SUM(BK21:BY23)</f>
        <v>185422</v>
      </c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>
        <f>SUM(BZ21:CM23)</f>
        <v>75662</v>
      </c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>
        <f>SUM(CN21:DC23)</f>
        <v>75662</v>
      </c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>
        <f>SUM(DD21:DQ23)</f>
        <v>66833</v>
      </c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>
        <f>SUM(DR21:EG23)</f>
        <v>66833</v>
      </c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254">
        <f>SUM(EH21:EU23)</f>
        <v>0.8833099838756575</v>
      </c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>
        <f>SUM(EV21:FK23)</f>
        <v>0.8833099838756575</v>
      </c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</row>
    <row r="20" spans="1:167" s="18" customFormat="1" ht="13.5" customHeight="1">
      <c r="A20" s="239"/>
      <c r="B20" s="240"/>
      <c r="C20" s="240"/>
      <c r="D20" s="240"/>
      <c r="E20" s="240"/>
      <c r="F20" s="241"/>
      <c r="G20" s="25"/>
      <c r="H20" s="255" t="s">
        <v>9</v>
      </c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6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6"/>
      <c r="ES20" s="246"/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6"/>
      <c r="FF20" s="246"/>
      <c r="FG20" s="246"/>
      <c r="FH20" s="246"/>
      <c r="FI20" s="246"/>
      <c r="FJ20" s="246"/>
      <c r="FK20" s="246"/>
    </row>
    <row r="21" spans="1:167" s="18" customFormat="1" ht="30.75" customHeight="1">
      <c r="A21" s="239"/>
      <c r="B21" s="240"/>
      <c r="C21" s="240"/>
      <c r="D21" s="240"/>
      <c r="E21" s="240"/>
      <c r="F21" s="241"/>
      <c r="G21" s="26"/>
      <c r="H21" s="242" t="s">
        <v>41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3"/>
      <c r="AK21" s="245" t="s">
        <v>113</v>
      </c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 t="s">
        <v>86</v>
      </c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187">
        <f>66833+118589</f>
        <v>185422</v>
      </c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>
        <v>75662</v>
      </c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>
        <v>75662</v>
      </c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>
        <v>66833</v>
      </c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>
        <v>66833</v>
      </c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238">
        <f>DD21/BZ21</f>
        <v>0.8833099838756575</v>
      </c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>
        <f>DR21/CN21</f>
        <v>0.8833099838756575</v>
      </c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</row>
    <row r="22" spans="1:167" s="18" customFormat="1" ht="15.75" customHeight="1">
      <c r="A22" s="239"/>
      <c r="B22" s="240"/>
      <c r="C22" s="240"/>
      <c r="D22" s="240"/>
      <c r="E22" s="240"/>
      <c r="F22" s="241"/>
      <c r="G22" s="26"/>
      <c r="H22" s="242" t="s">
        <v>40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3"/>
      <c r="AK22" s="244" t="s">
        <v>6</v>
      </c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 t="s">
        <v>6</v>
      </c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187">
        <v>0</v>
      </c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>
        <v>0</v>
      </c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>
        <v>0</v>
      </c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>
        <v>0</v>
      </c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>
        <v>0</v>
      </c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238" t="s">
        <v>6</v>
      </c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 t="s">
        <v>6</v>
      </c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</row>
    <row r="23" spans="1:167" s="18" customFormat="1" ht="44.25" customHeight="1">
      <c r="A23" s="247"/>
      <c r="B23" s="248"/>
      <c r="C23" s="248"/>
      <c r="D23" s="248"/>
      <c r="E23" s="248"/>
      <c r="F23" s="249"/>
      <c r="G23" s="27"/>
      <c r="H23" s="250" t="s">
        <v>39</v>
      </c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1"/>
      <c r="AK23" s="252" t="s">
        <v>6</v>
      </c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 t="s">
        <v>6</v>
      </c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3">
        <v>0</v>
      </c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>
        <v>0</v>
      </c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>
        <v>0</v>
      </c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>
        <v>0</v>
      </c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>
        <v>0</v>
      </c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62" t="s">
        <v>6</v>
      </c>
      <c r="EI23" s="262"/>
      <c r="EJ23" s="262"/>
      <c r="EK23" s="262"/>
      <c r="EL23" s="262"/>
      <c r="EM23" s="262"/>
      <c r="EN23" s="262"/>
      <c r="EO23" s="262"/>
      <c r="EP23" s="262"/>
      <c r="EQ23" s="262"/>
      <c r="ER23" s="262"/>
      <c r="ES23" s="262"/>
      <c r="ET23" s="262"/>
      <c r="EU23" s="262"/>
      <c r="EV23" s="262" t="s">
        <v>6</v>
      </c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2"/>
    </row>
    <row r="24" spans="1:167" s="17" customFormat="1" ht="42.75" customHeight="1">
      <c r="A24" s="207" t="s">
        <v>69</v>
      </c>
      <c r="B24" s="208"/>
      <c r="C24" s="208"/>
      <c r="D24" s="208"/>
      <c r="E24" s="208"/>
      <c r="F24" s="209"/>
      <c r="G24" s="39"/>
      <c r="H24" s="259" t="s">
        <v>109</v>
      </c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60"/>
      <c r="AK24" s="261" t="str">
        <f>AK26</f>
        <v>июнь    2010 год</v>
      </c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 t="str">
        <f>AX26</f>
        <v>декабрь 2013 год</v>
      </c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175">
        <f>SUM(BK26:BY28)</f>
        <v>537604</v>
      </c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>
        <f>SUM(BZ26:CM28)</f>
        <v>193536</v>
      </c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>
        <f>SUM(CN26:DC28)</f>
        <v>284148</v>
      </c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>
        <f>SUM(DD26:DQ28)</f>
        <v>128641</v>
      </c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>
        <f>SUM(DR26:EG28)</f>
        <v>219253</v>
      </c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254">
        <f>SUM(EH26:EU28)</f>
        <v>0.6646877066798942</v>
      </c>
      <c r="EI24" s="254"/>
      <c r="EJ24" s="254"/>
      <c r="EK24" s="254"/>
      <c r="EL24" s="254"/>
      <c r="EM24" s="254"/>
      <c r="EN24" s="254"/>
      <c r="EO24" s="254"/>
      <c r="EP24" s="254"/>
      <c r="EQ24" s="254"/>
      <c r="ER24" s="254"/>
      <c r="ES24" s="254"/>
      <c r="ET24" s="254"/>
      <c r="EU24" s="254"/>
      <c r="EV24" s="254">
        <f>SUM(EV26:FK28)</f>
        <v>0.7716154961498937</v>
      </c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</row>
    <row r="25" spans="1:167" s="18" customFormat="1" ht="13.5" customHeight="1">
      <c r="A25" s="239"/>
      <c r="B25" s="240"/>
      <c r="C25" s="240"/>
      <c r="D25" s="240"/>
      <c r="E25" s="240"/>
      <c r="F25" s="241"/>
      <c r="G25" s="25"/>
      <c r="H25" s="255" t="s">
        <v>9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6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</row>
    <row r="26" spans="1:212" s="18" customFormat="1" ht="30.75" customHeight="1">
      <c r="A26" s="239"/>
      <c r="B26" s="240"/>
      <c r="C26" s="240"/>
      <c r="D26" s="240"/>
      <c r="E26" s="240"/>
      <c r="F26" s="241"/>
      <c r="G26" s="26"/>
      <c r="H26" s="242" t="s">
        <v>41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3"/>
      <c r="AK26" s="245" t="s">
        <v>80</v>
      </c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 t="s">
        <v>86</v>
      </c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187">
        <f>90612+128641+318351</f>
        <v>537604</v>
      </c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>
        <v>193536</v>
      </c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>
        <f>90612+193536</f>
        <v>284148</v>
      </c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>
        <v>128641</v>
      </c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>
        <f>90612+128641</f>
        <v>219253</v>
      </c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238">
        <f>DD26/BZ26</f>
        <v>0.6646877066798942</v>
      </c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>
        <f>DR26/CN26</f>
        <v>0.7716154961498937</v>
      </c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</row>
    <row r="27" spans="1:167" s="18" customFormat="1" ht="15.75" customHeight="1">
      <c r="A27" s="239"/>
      <c r="B27" s="240"/>
      <c r="C27" s="240"/>
      <c r="D27" s="240"/>
      <c r="E27" s="240"/>
      <c r="F27" s="241"/>
      <c r="G27" s="26"/>
      <c r="H27" s="242" t="s">
        <v>40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3"/>
      <c r="AK27" s="244" t="s">
        <v>6</v>
      </c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 t="s">
        <v>6</v>
      </c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187">
        <v>0</v>
      </c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>
        <v>0</v>
      </c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>
        <v>0</v>
      </c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>
        <v>0</v>
      </c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>
        <v>0</v>
      </c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238" t="s">
        <v>6</v>
      </c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 t="s">
        <v>6</v>
      </c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</row>
    <row r="28" spans="1:167" s="18" customFormat="1" ht="49.5" customHeight="1">
      <c r="A28" s="247"/>
      <c r="B28" s="248"/>
      <c r="C28" s="248"/>
      <c r="D28" s="248"/>
      <c r="E28" s="248"/>
      <c r="F28" s="249"/>
      <c r="G28" s="27"/>
      <c r="H28" s="250" t="s">
        <v>39</v>
      </c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1"/>
      <c r="AK28" s="252" t="s">
        <v>6</v>
      </c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 t="s">
        <v>6</v>
      </c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3">
        <v>0</v>
      </c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>
        <v>0</v>
      </c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>
        <v>0</v>
      </c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>
        <v>0</v>
      </c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>
        <v>0</v>
      </c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62" t="s">
        <v>6</v>
      </c>
      <c r="EI28" s="262"/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62"/>
      <c r="EU28" s="262"/>
      <c r="EV28" s="262" t="s">
        <v>6</v>
      </c>
      <c r="EW28" s="262"/>
      <c r="EX28" s="262"/>
      <c r="EY28" s="262"/>
      <c r="EZ28" s="262"/>
      <c r="FA28" s="262"/>
      <c r="FB28" s="262"/>
      <c r="FC28" s="262"/>
      <c r="FD28" s="262"/>
      <c r="FE28" s="262"/>
      <c r="FF28" s="262"/>
      <c r="FG28" s="262"/>
      <c r="FH28" s="262"/>
      <c r="FI28" s="262"/>
      <c r="FJ28" s="262"/>
      <c r="FK28" s="262"/>
    </row>
    <row r="29" spans="1:167" s="17" customFormat="1" ht="51" customHeight="1">
      <c r="A29" s="207" t="s">
        <v>70</v>
      </c>
      <c r="B29" s="208"/>
      <c r="C29" s="208"/>
      <c r="D29" s="208"/>
      <c r="E29" s="208"/>
      <c r="F29" s="209"/>
      <c r="G29" s="39"/>
      <c r="H29" s="259" t="s">
        <v>108</v>
      </c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60"/>
      <c r="AK29" s="229" t="s">
        <v>60</v>
      </c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1"/>
      <c r="AX29" s="229" t="s">
        <v>60</v>
      </c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1"/>
      <c r="BK29" s="184">
        <f>SUM(BK31:BY33)</f>
        <v>37222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6"/>
      <c r="BZ29" s="184">
        <f>SUM(BZ31:CM33)</f>
        <v>34224</v>
      </c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6"/>
      <c r="CN29" s="184">
        <f>SUM(CN31:DC33)</f>
        <v>34224</v>
      </c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6"/>
      <c r="DD29" s="184">
        <f>SUM(DD31:DQ33)</f>
        <v>37222</v>
      </c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6"/>
      <c r="DR29" s="184">
        <f>SUM(DR31:EG33)</f>
        <v>37222</v>
      </c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6"/>
      <c r="EH29" s="294">
        <f>SUM(EH31:EU33)</f>
        <v>1.087599345488546</v>
      </c>
      <c r="EI29" s="295"/>
      <c r="EJ29" s="295"/>
      <c r="EK29" s="295"/>
      <c r="EL29" s="295"/>
      <c r="EM29" s="295"/>
      <c r="EN29" s="295"/>
      <c r="EO29" s="295"/>
      <c r="EP29" s="295"/>
      <c r="EQ29" s="295"/>
      <c r="ER29" s="295"/>
      <c r="ES29" s="295"/>
      <c r="ET29" s="295"/>
      <c r="EU29" s="296"/>
      <c r="EV29" s="294">
        <f>SUM(EV31:FK33)</f>
        <v>1.087599345488546</v>
      </c>
      <c r="EW29" s="295"/>
      <c r="EX29" s="295"/>
      <c r="EY29" s="295"/>
      <c r="EZ29" s="295"/>
      <c r="FA29" s="295"/>
      <c r="FB29" s="295"/>
      <c r="FC29" s="295"/>
      <c r="FD29" s="295"/>
      <c r="FE29" s="295"/>
      <c r="FF29" s="295"/>
      <c r="FG29" s="295"/>
      <c r="FH29" s="295"/>
      <c r="FI29" s="295"/>
      <c r="FJ29" s="295"/>
      <c r="FK29" s="296"/>
    </row>
    <row r="30" spans="1:167" s="18" customFormat="1" ht="13.5" customHeight="1">
      <c r="A30" s="239"/>
      <c r="B30" s="240"/>
      <c r="C30" s="240"/>
      <c r="D30" s="240"/>
      <c r="E30" s="240"/>
      <c r="F30" s="241"/>
      <c r="G30" s="25"/>
      <c r="H30" s="255" t="s">
        <v>9</v>
      </c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6"/>
      <c r="AK30" s="288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90"/>
      <c r="AX30" s="288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90"/>
      <c r="BK30" s="282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4"/>
      <c r="BZ30" s="282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4"/>
      <c r="CN30" s="282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4"/>
      <c r="DD30" s="282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4"/>
      <c r="DR30" s="282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4"/>
      <c r="EH30" s="291"/>
      <c r="EI30" s="292"/>
      <c r="EJ30" s="292"/>
      <c r="EK30" s="292"/>
      <c r="EL30" s="292"/>
      <c r="EM30" s="292"/>
      <c r="EN30" s="292"/>
      <c r="EO30" s="292"/>
      <c r="EP30" s="292"/>
      <c r="EQ30" s="292"/>
      <c r="ER30" s="292"/>
      <c r="ES30" s="292"/>
      <c r="ET30" s="292"/>
      <c r="EU30" s="293"/>
      <c r="EV30" s="291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2"/>
      <c r="FI30" s="292"/>
      <c r="FJ30" s="292"/>
      <c r="FK30" s="293"/>
    </row>
    <row r="31" spans="1:167" s="18" customFormat="1" ht="30.75" customHeight="1">
      <c r="A31" s="239"/>
      <c r="B31" s="240"/>
      <c r="C31" s="240"/>
      <c r="D31" s="240"/>
      <c r="E31" s="240"/>
      <c r="F31" s="241"/>
      <c r="G31" s="26"/>
      <c r="H31" s="242" t="s">
        <v>41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3"/>
      <c r="AK31" s="245" t="s">
        <v>114</v>
      </c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 t="s">
        <v>89</v>
      </c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165">
        <v>37222</v>
      </c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7"/>
      <c r="BZ31" s="165">
        <v>34224</v>
      </c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7"/>
      <c r="CN31" s="165">
        <v>34224</v>
      </c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7"/>
      <c r="DD31" s="165">
        <v>37222</v>
      </c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7"/>
      <c r="DR31" s="165">
        <v>37222</v>
      </c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7"/>
      <c r="EH31" s="300">
        <f>DD31/BZ31</f>
        <v>1.087599345488546</v>
      </c>
      <c r="EI31" s="301"/>
      <c r="EJ31" s="301"/>
      <c r="EK31" s="301"/>
      <c r="EL31" s="301"/>
      <c r="EM31" s="301"/>
      <c r="EN31" s="301"/>
      <c r="EO31" s="301"/>
      <c r="EP31" s="301"/>
      <c r="EQ31" s="301"/>
      <c r="ER31" s="301"/>
      <c r="ES31" s="301"/>
      <c r="ET31" s="301"/>
      <c r="EU31" s="302"/>
      <c r="EV31" s="300">
        <f>DR31/CN31</f>
        <v>1.087599345488546</v>
      </c>
      <c r="EW31" s="301"/>
      <c r="EX31" s="301"/>
      <c r="EY31" s="301"/>
      <c r="EZ31" s="301"/>
      <c r="FA31" s="301"/>
      <c r="FB31" s="301"/>
      <c r="FC31" s="301"/>
      <c r="FD31" s="301"/>
      <c r="FE31" s="301"/>
      <c r="FF31" s="301"/>
      <c r="FG31" s="301"/>
      <c r="FH31" s="301"/>
      <c r="FI31" s="301"/>
      <c r="FJ31" s="301"/>
      <c r="FK31" s="302"/>
    </row>
    <row r="32" spans="1:167" s="18" customFormat="1" ht="15.75" customHeight="1">
      <c r="A32" s="239"/>
      <c r="B32" s="240"/>
      <c r="C32" s="240"/>
      <c r="D32" s="240"/>
      <c r="E32" s="240"/>
      <c r="F32" s="241"/>
      <c r="G32" s="26"/>
      <c r="H32" s="242" t="s">
        <v>40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3"/>
      <c r="AK32" s="297" t="s">
        <v>6</v>
      </c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9"/>
      <c r="AX32" s="297" t="s">
        <v>6</v>
      </c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9"/>
      <c r="BK32" s="165">
        <v>0</v>
      </c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7"/>
      <c r="BZ32" s="165">
        <v>0</v>
      </c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7"/>
      <c r="CN32" s="165">
        <v>0</v>
      </c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7"/>
      <c r="DD32" s="165">
        <v>0</v>
      </c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7"/>
      <c r="DR32" s="165">
        <v>0</v>
      </c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7"/>
      <c r="EH32" s="300" t="s">
        <v>6</v>
      </c>
      <c r="EI32" s="301"/>
      <c r="EJ32" s="301"/>
      <c r="EK32" s="301"/>
      <c r="EL32" s="301"/>
      <c r="EM32" s="301"/>
      <c r="EN32" s="301"/>
      <c r="EO32" s="301"/>
      <c r="EP32" s="301"/>
      <c r="EQ32" s="301"/>
      <c r="ER32" s="301"/>
      <c r="ES32" s="301"/>
      <c r="ET32" s="301"/>
      <c r="EU32" s="302"/>
      <c r="EV32" s="300" t="s">
        <v>6</v>
      </c>
      <c r="EW32" s="301"/>
      <c r="EX32" s="301"/>
      <c r="EY32" s="301"/>
      <c r="EZ32" s="301"/>
      <c r="FA32" s="301"/>
      <c r="FB32" s="301"/>
      <c r="FC32" s="301"/>
      <c r="FD32" s="301"/>
      <c r="FE32" s="301"/>
      <c r="FF32" s="301"/>
      <c r="FG32" s="301"/>
      <c r="FH32" s="301"/>
      <c r="FI32" s="301"/>
      <c r="FJ32" s="301"/>
      <c r="FK32" s="302"/>
    </row>
    <row r="33" spans="1:167" s="18" customFormat="1" ht="43.5" customHeight="1">
      <c r="A33" s="247"/>
      <c r="B33" s="248"/>
      <c r="C33" s="248"/>
      <c r="D33" s="248"/>
      <c r="E33" s="248"/>
      <c r="F33" s="249"/>
      <c r="G33" s="27"/>
      <c r="H33" s="250" t="s">
        <v>39</v>
      </c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1"/>
      <c r="AK33" s="306" t="s">
        <v>6</v>
      </c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8"/>
      <c r="AX33" s="306" t="s">
        <v>6</v>
      </c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8"/>
      <c r="BK33" s="285">
        <v>0</v>
      </c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7"/>
      <c r="BZ33" s="285">
        <v>0</v>
      </c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7"/>
      <c r="CN33" s="285">
        <v>0</v>
      </c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7"/>
      <c r="DD33" s="285">
        <v>0</v>
      </c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7"/>
      <c r="DR33" s="285">
        <v>0</v>
      </c>
      <c r="DS33" s="286"/>
      <c r="DT33" s="286"/>
      <c r="DU33" s="286"/>
      <c r="DV33" s="286"/>
      <c r="DW33" s="286"/>
      <c r="DX33" s="286"/>
      <c r="DY33" s="286"/>
      <c r="DZ33" s="286"/>
      <c r="EA33" s="286"/>
      <c r="EB33" s="286"/>
      <c r="EC33" s="286"/>
      <c r="ED33" s="286"/>
      <c r="EE33" s="286"/>
      <c r="EF33" s="286"/>
      <c r="EG33" s="287"/>
      <c r="EH33" s="303" t="s">
        <v>6</v>
      </c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5"/>
      <c r="EV33" s="303" t="s">
        <v>6</v>
      </c>
      <c r="EW33" s="304"/>
      <c r="EX33" s="304"/>
      <c r="EY33" s="304"/>
      <c r="EZ33" s="304"/>
      <c r="FA33" s="304"/>
      <c r="FB33" s="304"/>
      <c r="FC33" s="304"/>
      <c r="FD33" s="304"/>
      <c r="FE33" s="304"/>
      <c r="FF33" s="304"/>
      <c r="FG33" s="304"/>
      <c r="FH33" s="304"/>
      <c r="FI33" s="304"/>
      <c r="FJ33" s="304"/>
      <c r="FK33" s="305"/>
    </row>
    <row r="34" spans="1:167" s="17" customFormat="1" ht="33.75" customHeight="1">
      <c r="A34" s="207" t="s">
        <v>71</v>
      </c>
      <c r="B34" s="208"/>
      <c r="C34" s="208"/>
      <c r="D34" s="208"/>
      <c r="E34" s="208"/>
      <c r="F34" s="209"/>
      <c r="G34" s="39"/>
      <c r="H34" s="259" t="s">
        <v>77</v>
      </c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60"/>
      <c r="AK34" s="261" t="s">
        <v>63</v>
      </c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 t="s">
        <v>64</v>
      </c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175">
        <f>SUM(BK36:BY38)</f>
        <v>138983</v>
      </c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>
        <f>SUM(BZ36:CM38)</f>
        <v>55593</v>
      </c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>
        <f>SUM(CN36:DC38)</f>
        <v>138983</v>
      </c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>
        <f>SUM(DD36:DQ38)</f>
        <v>55593</v>
      </c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>
        <f>SUM(DR36:EG38)</f>
        <v>138983</v>
      </c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254">
        <f>SUM(EH36:EU38)</f>
        <v>1</v>
      </c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>
        <f>SUM(EV36:FK38)</f>
        <v>1</v>
      </c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  <c r="FG34" s="254"/>
      <c r="FH34" s="254"/>
      <c r="FI34" s="254"/>
      <c r="FJ34" s="254"/>
      <c r="FK34" s="254"/>
    </row>
    <row r="35" spans="1:167" s="18" customFormat="1" ht="13.5" customHeight="1">
      <c r="A35" s="239"/>
      <c r="B35" s="240"/>
      <c r="C35" s="240"/>
      <c r="D35" s="240"/>
      <c r="E35" s="240"/>
      <c r="F35" s="241"/>
      <c r="G35" s="25"/>
      <c r="H35" s="255" t="s">
        <v>9</v>
      </c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6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6"/>
      <c r="ET35" s="246"/>
      <c r="EU35" s="246"/>
      <c r="EV35" s="246"/>
      <c r="EW35" s="246"/>
      <c r="EX35" s="246"/>
      <c r="EY35" s="246"/>
      <c r="EZ35" s="246"/>
      <c r="FA35" s="246"/>
      <c r="FB35" s="246"/>
      <c r="FC35" s="246"/>
      <c r="FD35" s="246"/>
      <c r="FE35" s="246"/>
      <c r="FF35" s="246"/>
      <c r="FG35" s="246"/>
      <c r="FH35" s="246"/>
      <c r="FI35" s="246"/>
      <c r="FJ35" s="246"/>
      <c r="FK35" s="246"/>
    </row>
    <row r="36" spans="1:167" s="18" customFormat="1" ht="33.75" customHeight="1">
      <c r="A36" s="239"/>
      <c r="B36" s="240"/>
      <c r="C36" s="240"/>
      <c r="D36" s="240"/>
      <c r="E36" s="240"/>
      <c r="F36" s="241"/>
      <c r="G36" s="26"/>
      <c r="H36" s="242" t="s">
        <v>41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3"/>
      <c r="AK36" s="245" t="s">
        <v>63</v>
      </c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 t="s">
        <v>64</v>
      </c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187">
        <v>138983</v>
      </c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>
        <v>55593</v>
      </c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>
        <v>138983</v>
      </c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>
        <v>55593</v>
      </c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>
        <v>138983</v>
      </c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  <c r="EE36" s="187"/>
      <c r="EF36" s="187"/>
      <c r="EG36" s="187"/>
      <c r="EH36" s="238">
        <f>DD36/BZ36</f>
        <v>1</v>
      </c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>
        <f>DR36/CN36</f>
        <v>1</v>
      </c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</row>
    <row r="37" spans="1:167" s="18" customFormat="1" ht="15.75" customHeight="1">
      <c r="A37" s="239"/>
      <c r="B37" s="240"/>
      <c r="C37" s="240"/>
      <c r="D37" s="240"/>
      <c r="E37" s="240"/>
      <c r="F37" s="241"/>
      <c r="G37" s="26"/>
      <c r="H37" s="242" t="s">
        <v>40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3"/>
      <c r="AK37" s="244" t="s">
        <v>6</v>
      </c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 t="s">
        <v>6</v>
      </c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187">
        <v>0</v>
      </c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>
        <v>0</v>
      </c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>
        <v>0</v>
      </c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>
        <v>0</v>
      </c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>
        <v>0</v>
      </c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  <c r="ED37" s="187"/>
      <c r="EE37" s="187"/>
      <c r="EF37" s="187"/>
      <c r="EG37" s="187"/>
      <c r="EH37" s="238" t="s">
        <v>6</v>
      </c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 t="s">
        <v>6</v>
      </c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</row>
    <row r="38" spans="1:167" s="18" customFormat="1" ht="61.5" customHeight="1">
      <c r="A38" s="247"/>
      <c r="B38" s="248"/>
      <c r="C38" s="248"/>
      <c r="D38" s="248"/>
      <c r="E38" s="248"/>
      <c r="F38" s="249"/>
      <c r="G38" s="27"/>
      <c r="H38" s="250" t="s">
        <v>39</v>
      </c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1"/>
      <c r="AK38" s="252" t="s">
        <v>6</v>
      </c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 t="s">
        <v>6</v>
      </c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3">
        <v>0</v>
      </c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>
        <v>0</v>
      </c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>
        <v>0</v>
      </c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>
        <v>0</v>
      </c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>
        <v>0</v>
      </c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62" t="s">
        <v>6</v>
      </c>
      <c r="EI38" s="262"/>
      <c r="EJ38" s="262"/>
      <c r="EK38" s="262"/>
      <c r="EL38" s="262"/>
      <c r="EM38" s="262"/>
      <c r="EN38" s="262"/>
      <c r="EO38" s="262"/>
      <c r="EP38" s="262"/>
      <c r="EQ38" s="262"/>
      <c r="ER38" s="262"/>
      <c r="ES38" s="262"/>
      <c r="ET38" s="262"/>
      <c r="EU38" s="262"/>
      <c r="EV38" s="262" t="s">
        <v>6</v>
      </c>
      <c r="EW38" s="262"/>
      <c r="EX38" s="262"/>
      <c r="EY38" s="262"/>
      <c r="EZ38" s="262"/>
      <c r="FA38" s="262"/>
      <c r="FB38" s="262"/>
      <c r="FC38" s="262"/>
      <c r="FD38" s="262"/>
      <c r="FE38" s="262"/>
      <c r="FF38" s="262"/>
      <c r="FG38" s="262"/>
      <c r="FH38" s="262"/>
      <c r="FI38" s="262"/>
      <c r="FJ38" s="262"/>
      <c r="FK38" s="262"/>
    </row>
    <row r="39" spans="1:167" s="17" customFormat="1" ht="38.25" customHeight="1">
      <c r="A39" s="207" t="s">
        <v>72</v>
      </c>
      <c r="B39" s="208"/>
      <c r="C39" s="208"/>
      <c r="D39" s="208"/>
      <c r="E39" s="208"/>
      <c r="F39" s="209"/>
      <c r="G39" s="39"/>
      <c r="H39" s="259" t="s">
        <v>78</v>
      </c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60"/>
      <c r="AK39" s="261" t="s">
        <v>76</v>
      </c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 t="s">
        <v>64</v>
      </c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175">
        <f>SUM(BK41:BY43)</f>
        <v>216102</v>
      </c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>
        <f>SUM(BZ41:CM43)</f>
        <v>88102</v>
      </c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>
        <f>SUM(CN41:DC43)</f>
        <v>216102</v>
      </c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>
        <f>SUM(DD41:DQ43)</f>
        <v>88102</v>
      </c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>
        <f>SUM(DR41:EG43)</f>
        <v>216102</v>
      </c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254">
        <f>SUM(EH41:EU43)</f>
        <v>1</v>
      </c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>
        <f>SUM(EV41:FK43)</f>
        <v>1</v>
      </c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  <c r="FH39" s="254"/>
      <c r="FI39" s="254"/>
      <c r="FJ39" s="254"/>
      <c r="FK39" s="254"/>
    </row>
    <row r="40" spans="1:167" s="18" customFormat="1" ht="13.5" customHeight="1">
      <c r="A40" s="239"/>
      <c r="B40" s="240"/>
      <c r="C40" s="240"/>
      <c r="D40" s="240"/>
      <c r="E40" s="240"/>
      <c r="F40" s="241"/>
      <c r="G40" s="25"/>
      <c r="H40" s="255" t="s">
        <v>9</v>
      </c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6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</row>
    <row r="41" spans="1:167" s="18" customFormat="1" ht="36.75" customHeight="1">
      <c r="A41" s="239"/>
      <c r="B41" s="240"/>
      <c r="C41" s="240"/>
      <c r="D41" s="240"/>
      <c r="E41" s="240"/>
      <c r="F41" s="241"/>
      <c r="G41" s="26"/>
      <c r="H41" s="242" t="s">
        <v>41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3"/>
      <c r="AK41" s="245" t="s">
        <v>76</v>
      </c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 t="s">
        <v>64</v>
      </c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187">
        <v>216102</v>
      </c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>
        <v>88102</v>
      </c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>
        <v>216102</v>
      </c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>
        <v>88102</v>
      </c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>
        <v>216102</v>
      </c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7"/>
      <c r="EF41" s="187"/>
      <c r="EG41" s="187"/>
      <c r="EH41" s="238">
        <f>DD41/BZ41</f>
        <v>1</v>
      </c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>
        <f>DR41/CN41</f>
        <v>1</v>
      </c>
      <c r="EW41" s="238"/>
      <c r="EX41" s="238"/>
      <c r="EY41" s="238"/>
      <c r="EZ41" s="238"/>
      <c r="FA41" s="238"/>
      <c r="FB41" s="238"/>
      <c r="FC41" s="238"/>
      <c r="FD41" s="238"/>
      <c r="FE41" s="238"/>
      <c r="FF41" s="238"/>
      <c r="FG41" s="238"/>
      <c r="FH41" s="238"/>
      <c r="FI41" s="238"/>
      <c r="FJ41" s="238"/>
      <c r="FK41" s="238"/>
    </row>
    <row r="42" spans="1:167" s="18" customFormat="1" ht="15.75" customHeight="1">
      <c r="A42" s="239"/>
      <c r="B42" s="240"/>
      <c r="C42" s="240"/>
      <c r="D42" s="240"/>
      <c r="E42" s="240"/>
      <c r="F42" s="241"/>
      <c r="G42" s="26"/>
      <c r="H42" s="242" t="s">
        <v>40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3"/>
      <c r="AK42" s="244" t="s">
        <v>6</v>
      </c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 t="s">
        <v>6</v>
      </c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187">
        <v>0</v>
      </c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>
        <v>0</v>
      </c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>
        <v>0</v>
      </c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>
        <v>0</v>
      </c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>
        <v>0</v>
      </c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7"/>
      <c r="EF42" s="187"/>
      <c r="EG42" s="187"/>
      <c r="EH42" s="238" t="s">
        <v>6</v>
      </c>
      <c r="EI42" s="238"/>
      <c r="EJ42" s="238"/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 t="s">
        <v>6</v>
      </c>
      <c r="EW42" s="238"/>
      <c r="EX42" s="238"/>
      <c r="EY42" s="238"/>
      <c r="EZ42" s="238"/>
      <c r="FA42" s="238"/>
      <c r="FB42" s="238"/>
      <c r="FC42" s="238"/>
      <c r="FD42" s="238"/>
      <c r="FE42" s="238"/>
      <c r="FF42" s="238"/>
      <c r="FG42" s="238"/>
      <c r="FH42" s="238"/>
      <c r="FI42" s="238"/>
      <c r="FJ42" s="238"/>
      <c r="FK42" s="238"/>
    </row>
    <row r="43" spans="1:167" s="18" customFormat="1" ht="53.25" customHeight="1">
      <c r="A43" s="247"/>
      <c r="B43" s="248"/>
      <c r="C43" s="248"/>
      <c r="D43" s="248"/>
      <c r="E43" s="248"/>
      <c r="F43" s="249"/>
      <c r="G43" s="27"/>
      <c r="H43" s="250" t="s">
        <v>39</v>
      </c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1"/>
      <c r="AK43" s="252" t="s">
        <v>6</v>
      </c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 t="s">
        <v>6</v>
      </c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3">
        <v>0</v>
      </c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>
        <v>0</v>
      </c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>
        <v>0</v>
      </c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>
        <v>0</v>
      </c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>
        <v>0</v>
      </c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62" t="s">
        <v>6</v>
      </c>
      <c r="EI43" s="262"/>
      <c r="EJ43" s="262"/>
      <c r="EK43" s="262"/>
      <c r="EL43" s="262"/>
      <c r="EM43" s="262"/>
      <c r="EN43" s="262"/>
      <c r="EO43" s="262"/>
      <c r="EP43" s="262"/>
      <c r="EQ43" s="262"/>
      <c r="ER43" s="262"/>
      <c r="ES43" s="262"/>
      <c r="ET43" s="262"/>
      <c r="EU43" s="262"/>
      <c r="EV43" s="262" t="s">
        <v>6</v>
      </c>
      <c r="EW43" s="262"/>
      <c r="EX43" s="262"/>
      <c r="EY43" s="262"/>
      <c r="EZ43" s="262"/>
      <c r="FA43" s="262"/>
      <c r="FB43" s="262"/>
      <c r="FC43" s="262"/>
      <c r="FD43" s="262"/>
      <c r="FE43" s="262"/>
      <c r="FF43" s="262"/>
      <c r="FG43" s="262"/>
      <c r="FH43" s="262"/>
      <c r="FI43" s="262"/>
      <c r="FJ43" s="262"/>
      <c r="FK43" s="262"/>
    </row>
    <row r="44" spans="1:167" s="17" customFormat="1" ht="38.25" customHeight="1">
      <c r="A44" s="207" t="s">
        <v>73</v>
      </c>
      <c r="B44" s="208"/>
      <c r="C44" s="208"/>
      <c r="D44" s="208"/>
      <c r="E44" s="208"/>
      <c r="F44" s="209"/>
      <c r="G44" s="39"/>
      <c r="H44" s="259" t="s">
        <v>79</v>
      </c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60"/>
      <c r="AK44" s="261" t="str">
        <f>AK46</f>
        <v>ноябрь 2010 год</v>
      </c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 t="str">
        <f>AX46</f>
        <v>март      2014 год</v>
      </c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175">
        <f>SUM(BK46:BY48)</f>
        <v>400000</v>
      </c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>
        <f>SUM(BZ46:CM48)</f>
        <v>96000</v>
      </c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>
        <f>SUM(CN46:DC48)</f>
        <v>300000</v>
      </c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>
        <f>SUM(DD46:DQ48)</f>
        <v>64000</v>
      </c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>
        <f>SUM(DR46:EG48)</f>
        <v>268000</v>
      </c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254">
        <f>SUM(EH46:EU48)</f>
        <v>0.6666666666666666</v>
      </c>
      <c r="EI44" s="254"/>
      <c r="EJ44" s="254"/>
      <c r="EK44" s="254"/>
      <c r="EL44" s="254"/>
      <c r="EM44" s="254"/>
      <c r="EN44" s="254"/>
      <c r="EO44" s="254"/>
      <c r="EP44" s="254"/>
      <c r="EQ44" s="254"/>
      <c r="ER44" s="254"/>
      <c r="ES44" s="254"/>
      <c r="ET44" s="254"/>
      <c r="EU44" s="254"/>
      <c r="EV44" s="254">
        <f>SUM(EV46:FK48)</f>
        <v>0.8933333333333333</v>
      </c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</row>
    <row r="45" spans="1:167" s="18" customFormat="1" ht="13.5" customHeight="1">
      <c r="A45" s="239"/>
      <c r="B45" s="240"/>
      <c r="C45" s="240"/>
      <c r="D45" s="240"/>
      <c r="E45" s="240"/>
      <c r="F45" s="241"/>
      <c r="G45" s="25"/>
      <c r="H45" s="255" t="s">
        <v>9</v>
      </c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6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/>
      <c r="EF45" s="258"/>
      <c r="EG45" s="258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</row>
    <row r="46" spans="1:167" s="18" customFormat="1" ht="36.75" customHeight="1">
      <c r="A46" s="239"/>
      <c r="B46" s="240"/>
      <c r="C46" s="240"/>
      <c r="D46" s="240"/>
      <c r="E46" s="240"/>
      <c r="F46" s="241"/>
      <c r="G46" s="26"/>
      <c r="H46" s="242" t="s">
        <v>41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3"/>
      <c r="AK46" s="245" t="s">
        <v>65</v>
      </c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 t="s">
        <v>115</v>
      </c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187">
        <v>400000</v>
      </c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>
        <v>96000</v>
      </c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>
        <v>300000</v>
      </c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>
        <v>64000</v>
      </c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65">
        <v>268000</v>
      </c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7"/>
      <c r="EH46" s="238">
        <f>DD46/BZ46</f>
        <v>0.6666666666666666</v>
      </c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>
        <f>DR46/CN46</f>
        <v>0.8933333333333333</v>
      </c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8"/>
      <c r="FI46" s="238"/>
      <c r="FJ46" s="238"/>
      <c r="FK46" s="238"/>
    </row>
    <row r="47" spans="1:167" s="18" customFormat="1" ht="15.75" customHeight="1">
      <c r="A47" s="239"/>
      <c r="B47" s="240"/>
      <c r="C47" s="240"/>
      <c r="D47" s="240"/>
      <c r="E47" s="240"/>
      <c r="F47" s="241"/>
      <c r="G47" s="26"/>
      <c r="H47" s="242" t="s">
        <v>40</v>
      </c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3"/>
      <c r="AK47" s="244" t="s">
        <v>6</v>
      </c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 t="s">
        <v>6</v>
      </c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187">
        <v>0</v>
      </c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>
        <v>0</v>
      </c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>
        <v>0</v>
      </c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>
        <v>0</v>
      </c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>
        <v>0</v>
      </c>
      <c r="DS47" s="187"/>
      <c r="DT47" s="187"/>
      <c r="DU47" s="187"/>
      <c r="DV47" s="187"/>
      <c r="DW47" s="187"/>
      <c r="DX47" s="187"/>
      <c r="DY47" s="187"/>
      <c r="DZ47" s="187"/>
      <c r="EA47" s="187"/>
      <c r="EB47" s="187"/>
      <c r="EC47" s="187"/>
      <c r="ED47" s="187"/>
      <c r="EE47" s="187"/>
      <c r="EF47" s="187"/>
      <c r="EG47" s="187"/>
      <c r="EH47" s="238" t="s">
        <v>6</v>
      </c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 t="s">
        <v>6</v>
      </c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8"/>
      <c r="FI47" s="238"/>
      <c r="FJ47" s="238"/>
      <c r="FK47" s="238"/>
    </row>
    <row r="48" spans="1:167" s="18" customFormat="1" ht="54.75" customHeight="1">
      <c r="A48" s="247"/>
      <c r="B48" s="248"/>
      <c r="C48" s="248"/>
      <c r="D48" s="248"/>
      <c r="E48" s="248"/>
      <c r="F48" s="249"/>
      <c r="G48" s="27"/>
      <c r="H48" s="250" t="s">
        <v>39</v>
      </c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1"/>
      <c r="AK48" s="252" t="s">
        <v>6</v>
      </c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 t="s">
        <v>6</v>
      </c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3">
        <v>0</v>
      </c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>
        <v>0</v>
      </c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>
        <v>0</v>
      </c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>
        <v>0</v>
      </c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  <c r="DO48" s="253"/>
      <c r="DP48" s="253"/>
      <c r="DQ48" s="253"/>
      <c r="DR48" s="253">
        <v>0</v>
      </c>
      <c r="DS48" s="253"/>
      <c r="DT48" s="253"/>
      <c r="DU48" s="253"/>
      <c r="DV48" s="253"/>
      <c r="DW48" s="253"/>
      <c r="DX48" s="253"/>
      <c r="DY48" s="253"/>
      <c r="DZ48" s="253"/>
      <c r="EA48" s="253"/>
      <c r="EB48" s="253"/>
      <c r="EC48" s="253"/>
      <c r="ED48" s="253"/>
      <c r="EE48" s="253"/>
      <c r="EF48" s="253"/>
      <c r="EG48" s="253"/>
      <c r="EH48" s="262" t="s">
        <v>6</v>
      </c>
      <c r="EI48" s="262"/>
      <c r="EJ48" s="262"/>
      <c r="EK48" s="262"/>
      <c r="EL48" s="262"/>
      <c r="EM48" s="262"/>
      <c r="EN48" s="262"/>
      <c r="EO48" s="262"/>
      <c r="EP48" s="262"/>
      <c r="EQ48" s="262"/>
      <c r="ER48" s="262"/>
      <c r="ES48" s="262"/>
      <c r="ET48" s="262"/>
      <c r="EU48" s="262"/>
      <c r="EV48" s="262" t="s">
        <v>6</v>
      </c>
      <c r="EW48" s="262"/>
      <c r="EX48" s="262"/>
      <c r="EY48" s="262"/>
      <c r="EZ48" s="262"/>
      <c r="FA48" s="262"/>
      <c r="FB48" s="262"/>
      <c r="FC48" s="262"/>
      <c r="FD48" s="262"/>
      <c r="FE48" s="262"/>
      <c r="FF48" s="262"/>
      <c r="FG48" s="262"/>
      <c r="FH48" s="262"/>
      <c r="FI48" s="262"/>
      <c r="FJ48" s="262"/>
      <c r="FK48" s="262"/>
    </row>
    <row r="49" s="14" customFormat="1" ht="3.75" customHeight="1"/>
    <row r="50" spans="1:167" s="15" customFormat="1" ht="12.75" customHeight="1">
      <c r="A50" s="80" t="s">
        <v>116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</row>
    <row r="51" spans="1:167" s="15" customFormat="1" ht="24.75" customHeight="1">
      <c r="A51" s="80" t="s">
        <v>117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</row>
    <row r="52" s="15" customFormat="1" ht="12.75" customHeight="1">
      <c r="A52" s="15" t="s">
        <v>118</v>
      </c>
    </row>
  </sheetData>
  <sheetProtection/>
  <mergeCells count="470">
    <mergeCell ref="DD33:DQ33"/>
    <mergeCell ref="DR33:EG33"/>
    <mergeCell ref="EH33:EU33"/>
    <mergeCell ref="EV33:FK33"/>
    <mergeCell ref="A33:F33"/>
    <mergeCell ref="H33:AJ33"/>
    <mergeCell ref="AK33:AW33"/>
    <mergeCell ref="AX33:BJ33"/>
    <mergeCell ref="BK33:BY33"/>
    <mergeCell ref="BZ33:CM33"/>
    <mergeCell ref="EV32:FK32"/>
    <mergeCell ref="CN31:DC31"/>
    <mergeCell ref="DD31:DQ31"/>
    <mergeCell ref="DR31:EG31"/>
    <mergeCell ref="EH31:EU31"/>
    <mergeCell ref="EV31:FK31"/>
    <mergeCell ref="CN32:DC32"/>
    <mergeCell ref="DD32:DQ32"/>
    <mergeCell ref="DR32:EG32"/>
    <mergeCell ref="EH32:EU32"/>
    <mergeCell ref="A32:F32"/>
    <mergeCell ref="H32:AJ32"/>
    <mergeCell ref="AK32:AW32"/>
    <mergeCell ref="AX32:BJ32"/>
    <mergeCell ref="BK32:BY32"/>
    <mergeCell ref="A31:F31"/>
    <mergeCell ref="H31:AJ31"/>
    <mergeCell ref="AK31:AW31"/>
    <mergeCell ref="AX31:BJ31"/>
    <mergeCell ref="BK31:BY31"/>
    <mergeCell ref="EV30:FK30"/>
    <mergeCell ref="CN29:DC29"/>
    <mergeCell ref="DD29:DQ29"/>
    <mergeCell ref="DR29:EG29"/>
    <mergeCell ref="EH29:EU29"/>
    <mergeCell ref="EV29:FK29"/>
    <mergeCell ref="CN30:DC30"/>
    <mergeCell ref="DD30:DQ30"/>
    <mergeCell ref="DR30:EG30"/>
    <mergeCell ref="EH30:EU30"/>
    <mergeCell ref="A30:F30"/>
    <mergeCell ref="H30:AJ30"/>
    <mergeCell ref="AK30:AW30"/>
    <mergeCell ref="AX30:BJ30"/>
    <mergeCell ref="BK30:BY30"/>
    <mergeCell ref="A29:F29"/>
    <mergeCell ref="H29:AJ29"/>
    <mergeCell ref="AK29:AW29"/>
    <mergeCell ref="AX29:BJ29"/>
    <mergeCell ref="BK29:BY29"/>
    <mergeCell ref="BZ29:CM29"/>
    <mergeCell ref="BZ48:CM48"/>
    <mergeCell ref="CN48:DC48"/>
    <mergeCell ref="DD48:DQ48"/>
    <mergeCell ref="DR48:EG48"/>
    <mergeCell ref="EH48:EU48"/>
    <mergeCell ref="BZ31:CM31"/>
    <mergeCell ref="BZ30:CM30"/>
    <mergeCell ref="BZ32:CM32"/>
    <mergeCell ref="CN33:DC33"/>
    <mergeCell ref="DD46:DQ46"/>
    <mergeCell ref="DR46:EG46"/>
    <mergeCell ref="EH46:EU46"/>
    <mergeCell ref="BZ44:CM44"/>
    <mergeCell ref="CN44:DC44"/>
    <mergeCell ref="DD44:DQ44"/>
    <mergeCell ref="DR44:EG44"/>
    <mergeCell ref="EH44:EU44"/>
    <mergeCell ref="EV48:FK48"/>
    <mergeCell ref="CN47:DC47"/>
    <mergeCell ref="DD47:DQ47"/>
    <mergeCell ref="DR47:EG47"/>
    <mergeCell ref="EH47:EU47"/>
    <mergeCell ref="EV47:FK47"/>
    <mergeCell ref="A48:F48"/>
    <mergeCell ref="H48:AJ48"/>
    <mergeCell ref="AK48:AW48"/>
    <mergeCell ref="AX48:BJ48"/>
    <mergeCell ref="BK48:BY48"/>
    <mergeCell ref="A47:F47"/>
    <mergeCell ref="H47:AJ47"/>
    <mergeCell ref="AK47:AW47"/>
    <mergeCell ref="AX47:BJ47"/>
    <mergeCell ref="BK47:BY47"/>
    <mergeCell ref="BZ47:CM47"/>
    <mergeCell ref="EV46:FK46"/>
    <mergeCell ref="CN45:DC45"/>
    <mergeCell ref="DD45:DQ45"/>
    <mergeCell ref="DR45:EG45"/>
    <mergeCell ref="EH45:EU45"/>
    <mergeCell ref="EV45:FK45"/>
    <mergeCell ref="BZ45:CM45"/>
    <mergeCell ref="BZ46:CM46"/>
    <mergeCell ref="CN46:DC46"/>
    <mergeCell ref="A46:F46"/>
    <mergeCell ref="H46:AJ46"/>
    <mergeCell ref="AK46:AW46"/>
    <mergeCell ref="AX46:BJ46"/>
    <mergeCell ref="BK46:BY46"/>
    <mergeCell ref="A45:F45"/>
    <mergeCell ref="H45:AJ45"/>
    <mergeCell ref="AK45:AW45"/>
    <mergeCell ref="AX45:BJ45"/>
    <mergeCell ref="BK45:BY45"/>
    <mergeCell ref="EV44:FK44"/>
    <mergeCell ref="CN43:DC43"/>
    <mergeCell ref="DD43:DQ43"/>
    <mergeCell ref="DR43:EG43"/>
    <mergeCell ref="EH43:EU43"/>
    <mergeCell ref="EV43:FK43"/>
    <mergeCell ref="A44:F44"/>
    <mergeCell ref="H44:AJ44"/>
    <mergeCell ref="AK44:AW44"/>
    <mergeCell ref="AX44:BJ44"/>
    <mergeCell ref="BK44:BY44"/>
    <mergeCell ref="A43:F43"/>
    <mergeCell ref="H43:AJ43"/>
    <mergeCell ref="AK43:AW43"/>
    <mergeCell ref="AX43:BJ43"/>
    <mergeCell ref="BK43:BY43"/>
    <mergeCell ref="EH42:EU42"/>
    <mergeCell ref="EV42:FK42"/>
    <mergeCell ref="CN41:DC41"/>
    <mergeCell ref="DD41:DQ41"/>
    <mergeCell ref="DR41:EG41"/>
    <mergeCell ref="EH41:EU41"/>
    <mergeCell ref="EV41:FK41"/>
    <mergeCell ref="CN42:DC42"/>
    <mergeCell ref="DD42:DQ42"/>
    <mergeCell ref="DR42:EG42"/>
    <mergeCell ref="A41:F41"/>
    <mergeCell ref="H41:AJ41"/>
    <mergeCell ref="AK41:AW41"/>
    <mergeCell ref="AX41:BJ41"/>
    <mergeCell ref="BK41:BY41"/>
    <mergeCell ref="BZ43:CM43"/>
    <mergeCell ref="BZ41:CM41"/>
    <mergeCell ref="BZ42:CM42"/>
    <mergeCell ref="AK39:AW39"/>
    <mergeCell ref="AX39:BJ39"/>
    <mergeCell ref="BK39:BY39"/>
    <mergeCell ref="BZ39:CM39"/>
    <mergeCell ref="BZ40:CM40"/>
    <mergeCell ref="A42:F42"/>
    <mergeCell ref="H42:AJ42"/>
    <mergeCell ref="AK42:AW42"/>
    <mergeCell ref="AX42:BJ42"/>
    <mergeCell ref="BK42:BY42"/>
    <mergeCell ref="EV40:FK40"/>
    <mergeCell ref="CN39:DC39"/>
    <mergeCell ref="DD39:DQ39"/>
    <mergeCell ref="DR39:EG39"/>
    <mergeCell ref="EH39:EU39"/>
    <mergeCell ref="EV39:FK39"/>
    <mergeCell ref="CN40:DC40"/>
    <mergeCell ref="DD40:DQ40"/>
    <mergeCell ref="DR40:EG40"/>
    <mergeCell ref="EH40:EU40"/>
    <mergeCell ref="EH8:EU8"/>
    <mergeCell ref="A40:F40"/>
    <mergeCell ref="H40:AJ40"/>
    <mergeCell ref="AK40:AW40"/>
    <mergeCell ref="AX40:BJ40"/>
    <mergeCell ref="BK40:BY40"/>
    <mergeCell ref="A39:F39"/>
    <mergeCell ref="H39:AJ39"/>
    <mergeCell ref="AK11:AW11"/>
    <mergeCell ref="AX11:BJ11"/>
    <mergeCell ref="A10:F10"/>
    <mergeCell ref="H10:AJ10"/>
    <mergeCell ref="AK10:AW10"/>
    <mergeCell ref="AX10:BJ10"/>
    <mergeCell ref="BK10:BY10"/>
    <mergeCell ref="A11:F11"/>
    <mergeCell ref="H11:AJ11"/>
    <mergeCell ref="A12:F12"/>
    <mergeCell ref="H12:AJ12"/>
    <mergeCell ref="AK12:AW12"/>
    <mergeCell ref="AX12:BJ12"/>
    <mergeCell ref="BK12:BY12"/>
    <mergeCell ref="BK11:BY11"/>
    <mergeCell ref="DR7:EG7"/>
    <mergeCell ref="A5:F7"/>
    <mergeCell ref="G5:AJ7"/>
    <mergeCell ref="AK5:BJ5"/>
    <mergeCell ref="BK5:BY7"/>
    <mergeCell ref="A13:F13"/>
    <mergeCell ref="H13:AJ13"/>
    <mergeCell ref="AK13:AW13"/>
    <mergeCell ref="AX13:BJ13"/>
    <mergeCell ref="BK13:BY13"/>
    <mergeCell ref="DR8:EG8"/>
    <mergeCell ref="DD8:DQ8"/>
    <mergeCell ref="BZ5:EG5"/>
    <mergeCell ref="AK6:AW7"/>
    <mergeCell ref="AX6:BJ7"/>
    <mergeCell ref="BZ6:DC6"/>
    <mergeCell ref="DD6:EG6"/>
    <mergeCell ref="BZ7:CM7"/>
    <mergeCell ref="CN7:DC7"/>
    <mergeCell ref="DD7:DQ7"/>
    <mergeCell ref="DT3:EH3"/>
    <mergeCell ref="A51:FK51"/>
    <mergeCell ref="A50:FK50"/>
    <mergeCell ref="EH5:FK6"/>
    <mergeCell ref="EH7:EU7"/>
    <mergeCell ref="EV7:FK7"/>
    <mergeCell ref="EV8:FK8"/>
    <mergeCell ref="A8:F8"/>
    <mergeCell ref="AX8:BJ8"/>
    <mergeCell ref="G8:AJ8"/>
    <mergeCell ref="BK8:BY8"/>
    <mergeCell ref="EV9:FK9"/>
    <mergeCell ref="A9:F9"/>
    <mergeCell ref="H9:AJ9"/>
    <mergeCell ref="AK9:AW9"/>
    <mergeCell ref="AX9:BJ9"/>
    <mergeCell ref="BK9:BY9"/>
    <mergeCell ref="CN8:DC8"/>
    <mergeCell ref="AK8:AW8"/>
    <mergeCell ref="BZ8:CM8"/>
    <mergeCell ref="BZ10:CM10"/>
    <mergeCell ref="BZ9:CM9"/>
    <mergeCell ref="CN9:DC9"/>
    <mergeCell ref="DD9:DQ9"/>
    <mergeCell ref="DR9:EG9"/>
    <mergeCell ref="EH9:EU9"/>
    <mergeCell ref="EV11:FK11"/>
    <mergeCell ref="CN10:DC10"/>
    <mergeCell ref="DD10:DQ10"/>
    <mergeCell ref="DR10:EG10"/>
    <mergeCell ref="EH10:EU10"/>
    <mergeCell ref="EV10:FK10"/>
    <mergeCell ref="BZ12:CM12"/>
    <mergeCell ref="BZ11:CM11"/>
    <mergeCell ref="CN11:DC11"/>
    <mergeCell ref="DD11:DQ11"/>
    <mergeCell ref="DR11:EG11"/>
    <mergeCell ref="EH11:EU11"/>
    <mergeCell ref="EV13:FK13"/>
    <mergeCell ref="CN12:DC12"/>
    <mergeCell ref="DD12:DQ12"/>
    <mergeCell ref="DR12:EG12"/>
    <mergeCell ref="EH12:EU12"/>
    <mergeCell ref="EV12:FK12"/>
    <mergeCell ref="BZ13:CM13"/>
    <mergeCell ref="CN13:DC13"/>
    <mergeCell ref="DD13:DQ13"/>
    <mergeCell ref="DR13:EG13"/>
    <mergeCell ref="EH13:EU13"/>
    <mergeCell ref="A15:F15"/>
    <mergeCell ref="H15:AJ15"/>
    <mergeCell ref="AK15:AW15"/>
    <mergeCell ref="AX15:BJ15"/>
    <mergeCell ref="BK15:BY15"/>
    <mergeCell ref="A14:F14"/>
    <mergeCell ref="H14:AJ14"/>
    <mergeCell ref="AK14:AW14"/>
    <mergeCell ref="AX14:BJ14"/>
    <mergeCell ref="BK14:BY14"/>
    <mergeCell ref="EV15:FK15"/>
    <mergeCell ref="CN14:DC14"/>
    <mergeCell ref="DD14:DQ14"/>
    <mergeCell ref="DR14:EG14"/>
    <mergeCell ref="EH14:EU14"/>
    <mergeCell ref="EV14:FK14"/>
    <mergeCell ref="BZ16:CM16"/>
    <mergeCell ref="BZ15:CM15"/>
    <mergeCell ref="CN15:DC15"/>
    <mergeCell ref="DD15:DQ15"/>
    <mergeCell ref="DR15:EG15"/>
    <mergeCell ref="EH15:EU15"/>
    <mergeCell ref="BZ14:CM14"/>
    <mergeCell ref="A17:F17"/>
    <mergeCell ref="H17:AJ17"/>
    <mergeCell ref="AK17:AW17"/>
    <mergeCell ref="AX17:BJ17"/>
    <mergeCell ref="BK17:BY17"/>
    <mergeCell ref="A16:F16"/>
    <mergeCell ref="H16:AJ16"/>
    <mergeCell ref="AK16:AW16"/>
    <mergeCell ref="AX16:BJ16"/>
    <mergeCell ref="BK16:BY16"/>
    <mergeCell ref="EV17:FK17"/>
    <mergeCell ref="CN16:DC16"/>
    <mergeCell ref="DD16:DQ16"/>
    <mergeCell ref="DR16:EG16"/>
    <mergeCell ref="EH16:EU16"/>
    <mergeCell ref="EV16:FK16"/>
    <mergeCell ref="BZ18:CM18"/>
    <mergeCell ref="BZ17:CM17"/>
    <mergeCell ref="CN17:DC17"/>
    <mergeCell ref="DD17:DQ17"/>
    <mergeCell ref="DR17:EG17"/>
    <mergeCell ref="EH17:EU17"/>
    <mergeCell ref="A19:F19"/>
    <mergeCell ref="H19:AJ19"/>
    <mergeCell ref="AK19:AW19"/>
    <mergeCell ref="AX19:BJ19"/>
    <mergeCell ref="BK19:BY19"/>
    <mergeCell ref="A18:F18"/>
    <mergeCell ref="H18:AJ18"/>
    <mergeCell ref="AK18:AW18"/>
    <mergeCell ref="AX18:BJ18"/>
    <mergeCell ref="BK18:BY18"/>
    <mergeCell ref="EV19:FK19"/>
    <mergeCell ref="CN18:DC18"/>
    <mergeCell ref="DD18:DQ18"/>
    <mergeCell ref="DR18:EG18"/>
    <mergeCell ref="EH18:EU18"/>
    <mergeCell ref="EV18:FK18"/>
    <mergeCell ref="BZ20:CM20"/>
    <mergeCell ref="BZ19:CM19"/>
    <mergeCell ref="CN19:DC19"/>
    <mergeCell ref="DD19:DQ19"/>
    <mergeCell ref="DR19:EG19"/>
    <mergeCell ref="EH19:EU19"/>
    <mergeCell ref="A21:F21"/>
    <mergeCell ref="H21:AJ21"/>
    <mergeCell ref="AK21:AW21"/>
    <mergeCell ref="AX21:BJ21"/>
    <mergeCell ref="BK21:BY21"/>
    <mergeCell ref="A20:F20"/>
    <mergeCell ref="H20:AJ20"/>
    <mergeCell ref="AK20:AW20"/>
    <mergeCell ref="AX20:BJ20"/>
    <mergeCell ref="BK20:BY20"/>
    <mergeCell ref="EV21:FK21"/>
    <mergeCell ref="CN20:DC20"/>
    <mergeCell ref="DD20:DQ20"/>
    <mergeCell ref="DR20:EG20"/>
    <mergeCell ref="EH20:EU20"/>
    <mergeCell ref="EV20:FK20"/>
    <mergeCell ref="BZ22:CM22"/>
    <mergeCell ref="BZ21:CM21"/>
    <mergeCell ref="CN21:DC21"/>
    <mergeCell ref="DD21:DQ21"/>
    <mergeCell ref="DR21:EG21"/>
    <mergeCell ref="EH21:EU21"/>
    <mergeCell ref="A23:F23"/>
    <mergeCell ref="H23:AJ23"/>
    <mergeCell ref="AK23:AW23"/>
    <mergeCell ref="AX23:BJ23"/>
    <mergeCell ref="BK23:BY23"/>
    <mergeCell ref="A22:F22"/>
    <mergeCell ref="H22:AJ22"/>
    <mergeCell ref="AK22:AW22"/>
    <mergeCell ref="AX22:BJ22"/>
    <mergeCell ref="BK22:BY22"/>
    <mergeCell ref="EV23:FK23"/>
    <mergeCell ref="CN22:DC22"/>
    <mergeCell ref="DD22:DQ22"/>
    <mergeCell ref="DR22:EG22"/>
    <mergeCell ref="EH22:EU22"/>
    <mergeCell ref="EV22:FK22"/>
    <mergeCell ref="BZ34:CM34"/>
    <mergeCell ref="BZ23:CM23"/>
    <mergeCell ref="CN23:DC23"/>
    <mergeCell ref="DD23:DQ23"/>
    <mergeCell ref="DR23:EG23"/>
    <mergeCell ref="EH23:EU23"/>
    <mergeCell ref="CN24:DC24"/>
    <mergeCell ref="DD24:DQ24"/>
    <mergeCell ref="DR24:EG24"/>
    <mergeCell ref="EH24:EU24"/>
    <mergeCell ref="EH26:EU26"/>
    <mergeCell ref="EV26:FK26"/>
    <mergeCell ref="DD28:DQ28"/>
    <mergeCell ref="DR28:EG28"/>
    <mergeCell ref="EH28:EU28"/>
    <mergeCell ref="EV28:FK28"/>
    <mergeCell ref="DD27:DQ27"/>
    <mergeCell ref="DR27:EG27"/>
    <mergeCell ref="DD26:DQ26"/>
    <mergeCell ref="DR26:EG26"/>
    <mergeCell ref="A35:F35"/>
    <mergeCell ref="H35:AJ35"/>
    <mergeCell ref="AK35:AW35"/>
    <mergeCell ref="AX35:BJ35"/>
    <mergeCell ref="BK35:BY35"/>
    <mergeCell ref="A34:F34"/>
    <mergeCell ref="H34:AJ34"/>
    <mergeCell ref="AK34:AW34"/>
    <mergeCell ref="AX34:BJ34"/>
    <mergeCell ref="BK34:BY34"/>
    <mergeCell ref="EV35:FK35"/>
    <mergeCell ref="CN34:DC34"/>
    <mergeCell ref="DD34:DQ34"/>
    <mergeCell ref="DR34:EG34"/>
    <mergeCell ref="EH34:EU34"/>
    <mergeCell ref="EV34:FK34"/>
    <mergeCell ref="BZ36:CM36"/>
    <mergeCell ref="BZ35:CM35"/>
    <mergeCell ref="CN35:DC35"/>
    <mergeCell ref="DD35:DQ35"/>
    <mergeCell ref="DR35:EG35"/>
    <mergeCell ref="EH35:EU35"/>
    <mergeCell ref="A37:F37"/>
    <mergeCell ref="H37:AJ37"/>
    <mergeCell ref="AK37:AW37"/>
    <mergeCell ref="AX37:BJ37"/>
    <mergeCell ref="BK37:BY37"/>
    <mergeCell ref="A36:F36"/>
    <mergeCell ref="H36:AJ36"/>
    <mergeCell ref="AK36:AW36"/>
    <mergeCell ref="AX36:BJ36"/>
    <mergeCell ref="BK36:BY36"/>
    <mergeCell ref="EV37:FK37"/>
    <mergeCell ref="CN36:DC36"/>
    <mergeCell ref="DD36:DQ36"/>
    <mergeCell ref="DR36:EG36"/>
    <mergeCell ref="EH36:EU36"/>
    <mergeCell ref="EV36:FK36"/>
    <mergeCell ref="BZ37:CM37"/>
    <mergeCell ref="CN37:DC37"/>
    <mergeCell ref="DD37:DQ37"/>
    <mergeCell ref="DR37:EG37"/>
    <mergeCell ref="EH37:EU37"/>
    <mergeCell ref="CN38:DC38"/>
    <mergeCell ref="DD38:DQ38"/>
    <mergeCell ref="DR38:EG38"/>
    <mergeCell ref="EH38:EU38"/>
    <mergeCell ref="EV38:FK38"/>
    <mergeCell ref="A38:F38"/>
    <mergeCell ref="H38:AJ38"/>
    <mergeCell ref="AK38:AW38"/>
    <mergeCell ref="AX38:BJ38"/>
    <mergeCell ref="BK38:BY38"/>
    <mergeCell ref="BZ38:CM38"/>
    <mergeCell ref="A24:F24"/>
    <mergeCell ref="H24:AJ24"/>
    <mergeCell ref="AK24:AW24"/>
    <mergeCell ref="AX24:BJ24"/>
    <mergeCell ref="BK24:BY24"/>
    <mergeCell ref="BZ24:CM24"/>
    <mergeCell ref="EV24:FK24"/>
    <mergeCell ref="A25:F25"/>
    <mergeCell ref="H25:AJ25"/>
    <mergeCell ref="AK25:AW25"/>
    <mergeCell ref="AX25:BJ25"/>
    <mergeCell ref="BK25:BY25"/>
    <mergeCell ref="BZ25:CM25"/>
    <mergeCell ref="CN25:DC25"/>
    <mergeCell ref="DD25:DQ25"/>
    <mergeCell ref="DR25:EG25"/>
    <mergeCell ref="EH25:EU25"/>
    <mergeCell ref="EV25:FK25"/>
    <mergeCell ref="A28:F28"/>
    <mergeCell ref="H28:AJ28"/>
    <mergeCell ref="AK28:AW28"/>
    <mergeCell ref="AX28:BJ28"/>
    <mergeCell ref="BK28:BY28"/>
    <mergeCell ref="BZ28:CM28"/>
    <mergeCell ref="CN28:DC28"/>
    <mergeCell ref="A26:F26"/>
    <mergeCell ref="H26:AJ26"/>
    <mergeCell ref="AK26:AW26"/>
    <mergeCell ref="AX26:BJ26"/>
    <mergeCell ref="BK26:BY26"/>
    <mergeCell ref="BZ26:CM26"/>
    <mergeCell ref="CN26:DC26"/>
    <mergeCell ref="EH27:EU27"/>
    <mergeCell ref="EV27:FK27"/>
    <mergeCell ref="A27:F27"/>
    <mergeCell ref="H27:AJ27"/>
    <mergeCell ref="AK27:AW27"/>
    <mergeCell ref="AX27:BJ27"/>
    <mergeCell ref="BK27:BY27"/>
    <mergeCell ref="BZ27:CM27"/>
    <mergeCell ref="CN27:DC2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7" r:id="rId1"/>
  <rowBreaks count="1" manualBreakCount="1">
    <brk id="33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Server</cp:lastModifiedBy>
  <cp:lastPrinted>2013-04-17T09:06:52Z</cp:lastPrinted>
  <dcterms:created xsi:type="dcterms:W3CDTF">2011-01-11T10:25:48Z</dcterms:created>
  <dcterms:modified xsi:type="dcterms:W3CDTF">2013-04-17T09:06:54Z</dcterms:modified>
  <cp:category/>
  <cp:version/>
  <cp:contentType/>
  <cp:contentStatus/>
</cp:coreProperties>
</file>