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Раскрытие\Новая папка\"/>
    </mc:Choice>
  </mc:AlternateContent>
  <bookViews>
    <workbookView xWindow="0" yWindow="0" windowWidth="28800" windowHeight="13635"/>
  </bookViews>
  <sheets>
    <sheet name="Форма№3г" sheetId="1" r:id="rId1"/>
  </sheets>
  <definedNames>
    <definedName name="_xlnm.Print_Titles" localSheetId="0">Форма№3г!$8:$8</definedName>
    <definedName name="_xlnm.Print_Area" localSheetId="0">Форма№3г!$A$1:$FK$92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H86" i="1" l="1"/>
  <c r="DR86" i="1"/>
  <c r="EV86" i="1" s="1"/>
  <c r="EV84" i="1" s="1"/>
  <c r="CN86" i="1"/>
  <c r="CN84" i="1" s="1"/>
  <c r="EH84" i="1"/>
  <c r="DR84" i="1"/>
  <c r="DD84" i="1"/>
  <c r="BZ84" i="1"/>
  <c r="BK84" i="1"/>
  <c r="AX84" i="1"/>
  <c r="AK84" i="1"/>
  <c r="EV81" i="1"/>
  <c r="EH81" i="1"/>
  <c r="EV79" i="1"/>
  <c r="EH79" i="1"/>
  <c r="DR79" i="1"/>
  <c r="DD79" i="1"/>
  <c r="CN79" i="1"/>
  <c r="BZ79" i="1"/>
  <c r="BK79" i="1"/>
  <c r="AX79" i="1"/>
  <c r="AK79" i="1"/>
  <c r="EV74" i="1"/>
  <c r="EH74" i="1"/>
  <c r="DR74" i="1"/>
  <c r="DD74" i="1"/>
  <c r="CN74" i="1"/>
  <c r="BZ74" i="1"/>
  <c r="BK74" i="1"/>
  <c r="AX74" i="1"/>
  <c r="AK74" i="1"/>
  <c r="EV71" i="1"/>
  <c r="EH71" i="1"/>
  <c r="EV69" i="1"/>
  <c r="EH69" i="1"/>
  <c r="DR69" i="1"/>
  <c r="DD69" i="1"/>
  <c r="CN69" i="1"/>
  <c r="BZ69" i="1"/>
  <c r="BK69" i="1"/>
  <c r="AX69" i="1"/>
  <c r="AK69" i="1"/>
  <c r="EV66" i="1"/>
  <c r="EH66" i="1"/>
  <c r="EV64" i="1"/>
  <c r="EH64" i="1"/>
  <c r="DR64" i="1"/>
  <c r="DD64" i="1"/>
  <c r="CN64" i="1"/>
  <c r="BZ64" i="1"/>
  <c r="BK64" i="1"/>
  <c r="AX64" i="1"/>
  <c r="AK64" i="1"/>
  <c r="EV61" i="1"/>
  <c r="EH61" i="1"/>
  <c r="EV59" i="1"/>
  <c r="EH59" i="1"/>
  <c r="DR59" i="1"/>
  <c r="DD59" i="1"/>
  <c r="CN59" i="1"/>
  <c r="BZ59" i="1"/>
  <c r="BK59" i="1"/>
  <c r="AX59" i="1"/>
  <c r="AK59" i="1"/>
  <c r="EV56" i="1"/>
  <c r="EH56" i="1"/>
  <c r="EV54" i="1"/>
  <c r="EH54" i="1"/>
  <c r="DR54" i="1"/>
  <c r="DD54" i="1"/>
  <c r="CN54" i="1"/>
  <c r="BZ54" i="1"/>
  <c r="BK54" i="1"/>
  <c r="AX54" i="1"/>
  <c r="AK54" i="1"/>
  <c r="EV51" i="1"/>
  <c r="EH51" i="1"/>
  <c r="EV49" i="1"/>
  <c r="EH49" i="1"/>
  <c r="DR49" i="1"/>
  <c r="DD49" i="1"/>
  <c r="CN49" i="1"/>
  <c r="BZ49" i="1"/>
  <c r="BK49" i="1"/>
  <c r="AX49" i="1"/>
  <c r="AK49" i="1"/>
  <c r="EV46" i="1"/>
  <c r="EH46" i="1"/>
  <c r="EV44" i="1"/>
  <c r="EH44" i="1"/>
  <c r="DR44" i="1"/>
  <c r="DD44" i="1"/>
  <c r="CN44" i="1"/>
  <c r="BZ44" i="1"/>
  <c r="BK44" i="1"/>
  <c r="EV41" i="1"/>
  <c r="EH41" i="1"/>
  <c r="EV39" i="1"/>
  <c r="EH39" i="1"/>
  <c r="DR39" i="1"/>
  <c r="DD39" i="1"/>
  <c r="CN39" i="1"/>
  <c r="BZ39" i="1"/>
  <c r="BK39" i="1"/>
  <c r="EV36" i="1"/>
  <c r="EH36" i="1"/>
  <c r="EV34" i="1"/>
  <c r="EH34" i="1"/>
  <c r="DR34" i="1"/>
  <c r="DD34" i="1"/>
  <c r="CN34" i="1"/>
  <c r="BZ34" i="1"/>
  <c r="BK34" i="1"/>
  <c r="EH31" i="1"/>
  <c r="DR31" i="1"/>
  <c r="DR29" i="1" s="1"/>
  <c r="CN31" i="1"/>
  <c r="BK31" i="1"/>
  <c r="BK29" i="1" s="1"/>
  <c r="EH29" i="1"/>
  <c r="DD29" i="1"/>
  <c r="CN29" i="1"/>
  <c r="BZ29" i="1"/>
  <c r="AX29" i="1"/>
  <c r="AK29" i="1"/>
  <c r="EH26" i="1"/>
  <c r="DR26" i="1"/>
  <c r="DR24" i="1" s="1"/>
  <c r="CN26" i="1"/>
  <c r="BK26" i="1"/>
  <c r="BK24" i="1" s="1"/>
  <c r="EH24" i="1"/>
  <c r="DD24" i="1"/>
  <c r="CN24" i="1"/>
  <c r="BZ24" i="1"/>
  <c r="AX24" i="1"/>
  <c r="AK24" i="1"/>
  <c r="EH21" i="1"/>
  <c r="CN21" i="1"/>
  <c r="EV21" i="1" s="1"/>
  <c r="EV19" i="1" s="1"/>
  <c r="BK21" i="1"/>
  <c r="EH19" i="1"/>
  <c r="DR19" i="1"/>
  <c r="DD19" i="1"/>
  <c r="CN19" i="1"/>
  <c r="BZ19" i="1"/>
  <c r="BK19" i="1"/>
  <c r="AX19" i="1"/>
  <c r="AK19" i="1"/>
  <c r="EH16" i="1"/>
  <c r="EH14" i="1" s="1"/>
  <c r="DR16" i="1"/>
  <c r="EV16" i="1" s="1"/>
  <c r="EV14" i="1" s="1"/>
  <c r="CN16" i="1"/>
  <c r="BK16" i="1"/>
  <c r="DR14" i="1"/>
  <c r="DD14" i="1"/>
  <c r="CN14" i="1"/>
  <c r="BZ14" i="1"/>
  <c r="BK14" i="1"/>
  <c r="AX14" i="1"/>
  <c r="AK14" i="1"/>
  <c r="EV11" i="1"/>
  <c r="EH11" i="1"/>
  <c r="EV9" i="1"/>
  <c r="EH9" i="1"/>
  <c r="DR9" i="1"/>
  <c r="DD9" i="1"/>
  <c r="CN9" i="1"/>
  <c r="BZ9" i="1"/>
  <c r="BK9" i="1"/>
  <c r="EV26" i="1" l="1"/>
  <c r="EV24" i="1" s="1"/>
  <c r="EV31" i="1"/>
  <c r="EV29" i="1" s="1"/>
</calcChain>
</file>

<file path=xl/comments1.xml><?xml version="1.0" encoding="utf-8"?>
<comments xmlns="http://schemas.openxmlformats.org/spreadsheetml/2006/main">
  <authors>
    <author>Ryabikov_I</author>
  </authors>
  <commentList>
    <comment ref="BZ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Для работы</t>
        </r>
      </text>
    </comment>
    <comment ref="CN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Для работы
расходы на 01.01.13 175355+ план на 2013 31198</t>
        </r>
      </text>
    </comment>
    <comment ref="DD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Для работы</t>
        </r>
      </text>
    </comment>
    <comment ref="DR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расходы на 01.01.13 175355+ факт за 2013 25548</t>
        </r>
      </text>
    </comment>
    <comment ref="BK86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согласно доп.соглашения №2</t>
        </r>
      </text>
    </comment>
    <comment ref="CN86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268086 - расходы предыдущих периодов, по состоянию на 01.01.2013 г.
94947 - план 2013 года
</t>
        </r>
      </text>
    </comment>
    <comment ref="DR86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268086 - расходы предыдущих периодов, по состоянию на 01.01.2013 г.
32397 - факт 2013 года</t>
        </r>
      </text>
    </comment>
  </commentList>
</comments>
</file>

<file path=xl/sharedStrings.xml><?xml version="1.0" encoding="utf-8"?>
<sst xmlns="http://schemas.openxmlformats.org/spreadsheetml/2006/main" count="283" uniqueCount="71">
  <si>
    <t>Форма № 3-г</t>
  </si>
  <si>
    <t xml:space="preserve">Отчет о реализации Инвестиционной программы субъекта естественной монополии в </t>
  </si>
  <si>
    <t>2013</t>
  </si>
  <si>
    <t xml:space="preserve"> году *</t>
  </si>
  <si>
    <t>№
п/п</t>
  </si>
  <si>
    <t>Наименование проекта
в рамках
инвестиционной программы СЕМ</t>
  </si>
  <si>
    <t>Срок реализации</t>
  </si>
  <si>
    <t>Расходы на реализацию инвестиционной программы, всего
(тыс. руб.)</t>
  </si>
  <si>
    <t>Расходы на реализацию инвестиционной программы  в 2013 году</t>
  </si>
  <si>
    <t>Отклонение фактических показателей от плановых</t>
  </si>
  <si>
    <t>начало
(мес./год)</t>
  </si>
  <si>
    <t>окончание
(мес./год)</t>
  </si>
  <si>
    <t>план ***</t>
  </si>
  <si>
    <t>факт</t>
  </si>
  <si>
    <t>период 2013 года
(тыс. руб.)</t>
  </si>
  <si>
    <t>с начала реализации проекта нарастающим итогом
(тыс. руб.)</t>
  </si>
  <si>
    <t>период 2013 года, %</t>
  </si>
  <si>
    <t>с начала реализации проекта нарастающим итогом, %</t>
  </si>
  <si>
    <t>1</t>
  </si>
  <si>
    <t xml:space="preserve">Реконструкция ряжевых причалов  Р7-10, </t>
  </si>
  <si>
    <t>сентябрь 2007 год</t>
  </si>
  <si>
    <t>ноябрь 2013 год</t>
  </si>
  <si>
    <t>в том числе:</t>
  </si>
  <si>
    <t>- за счет собственных средств организации;</t>
  </si>
  <si>
    <t>- за счет заемных средств;</t>
  </si>
  <si>
    <t>-</t>
  </si>
  <si>
    <t>- за счет средств бюджетов всех уровней бюджетной системы РФ **.</t>
  </si>
  <si>
    <t>2</t>
  </si>
  <si>
    <t xml:space="preserve">Закуп специальных контейнеров ИСО-1СХ, </t>
  </si>
  <si>
    <t>июнь    2012 год</t>
  </si>
  <si>
    <t>октябрь 2013 год</t>
  </si>
  <si>
    <t>3</t>
  </si>
  <si>
    <t xml:space="preserve">Закуп специальных контейнеров СК-3-1,5, </t>
  </si>
  <si>
    <t>июль    2012 год</t>
  </si>
  <si>
    <t>январь 2013 год</t>
  </si>
  <si>
    <t>4</t>
  </si>
  <si>
    <t xml:space="preserve">Закуп специальных контейнеров СК-3-30Д, </t>
  </si>
  <si>
    <t>сентябрь 2013 год</t>
  </si>
  <si>
    <t>5</t>
  </si>
  <si>
    <t xml:space="preserve">Закуп портальных кранов Liebherr LPS 180 для перегрузки контейнеров, </t>
  </si>
  <si>
    <t>апрель    2012 год</t>
  </si>
  <si>
    <t>апрель 2014 год</t>
  </si>
  <si>
    <t xml:space="preserve">Закуп систем управления крановым оборудованием, </t>
  </si>
  <si>
    <t>декабрь 2011 год</t>
  </si>
  <si>
    <t>декабрь 2012 год</t>
  </si>
  <si>
    <t>Закуп речного буксира</t>
  </si>
  <si>
    <t>февраль 2011 год</t>
  </si>
  <si>
    <t>сентябрь 2012 год</t>
  </si>
  <si>
    <t>Закуп морского буксира</t>
  </si>
  <si>
    <t>январь 2011 год</t>
  </si>
  <si>
    <t xml:space="preserve">Закуп бункеровщика жидким топливом, </t>
  </si>
  <si>
    <t>ноябрь 2010 год</t>
  </si>
  <si>
    <t>март      2014 год</t>
  </si>
  <si>
    <t>Оснащение техническими средствами охраны ЗТФ</t>
  </si>
  <si>
    <t>декабрь 2010 год</t>
  </si>
  <si>
    <t>июнь 2016 год</t>
  </si>
  <si>
    <t>Модернизация Трехуровневой системы связи ЗТФ</t>
  </si>
  <si>
    <t>январь 2014 год</t>
  </si>
  <si>
    <t>декабрь 2015 год</t>
  </si>
  <si>
    <t>Система контроля расхода топлива</t>
  </si>
  <si>
    <t>декабрь 2016 год</t>
  </si>
  <si>
    <t>Строительство автомойки для транспортных средств Автотранспортного комплекса ЗТФ</t>
  </si>
  <si>
    <t>Внедрение Автоматизированной системы контроля и управления энергоресурсами ЗТФ</t>
  </si>
  <si>
    <t>6</t>
  </si>
  <si>
    <t>Модернизация пожарного водовода ЗТФ</t>
  </si>
  <si>
    <t>7</t>
  </si>
  <si>
    <t xml:space="preserve">Строительство бункеровщика жидким топливом, </t>
  </si>
  <si>
    <t>сентябрь 2015 год</t>
  </si>
  <si>
    <t>____*_Приводятся сведения на очередной период (период t).</t>
  </si>
  <si>
    <t>___**_В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</si>
  <si>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__***_В текущих ценах.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</si>
</sst>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92"/>
  <sheetViews>
    <sheetView tabSelected="1" zoomScaleNormal="100" zoomScaleSheetLayoutView="100" workbookViewId="0">
      <pane ySplit="8" topLeftCell="A21" activePane="bottomLeft" state="frozen"/>
      <selection activeCell="H45" sqref="H45:AE45"/>
      <selection pane="bottomLeft" activeCell="H45" sqref="H45:AJ45"/>
    </sheetView>
  </sheetViews>
  <sheetFormatPr defaultColWidth="0.85546875" defaultRowHeight="15" x14ac:dyDescent="0.25"/>
  <cols>
    <col min="1" max="35" width="0.85546875" style="1"/>
    <col min="36" max="36" width="21.5703125" style="1" customWidth="1"/>
    <col min="37" max="16384" width="0.85546875" style="1"/>
  </cols>
  <sheetData>
    <row r="1" spans="1:167" ht="14.25" customHeight="1" x14ac:dyDescent="0.25">
      <c r="FK1" s="2" t="s">
        <v>0</v>
      </c>
    </row>
    <row r="2" spans="1:167" ht="12.75" customHeight="1" x14ac:dyDescent="0.25"/>
    <row r="3" spans="1:167" s="3" customFormat="1" ht="14.25" customHeight="1" x14ac:dyDescent="0.25">
      <c r="DS3" s="4" t="s">
        <v>1</v>
      </c>
      <c r="DT3" s="5" t="s">
        <v>2</v>
      </c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3" t="s">
        <v>3</v>
      </c>
    </row>
    <row r="4" spans="1:167" ht="6" customHeight="1" x14ac:dyDescent="0.25"/>
    <row r="5" spans="1:167" s="18" customFormat="1" ht="30" customHeight="1" x14ac:dyDescent="0.2">
      <c r="A5" s="6" t="s">
        <v>4</v>
      </c>
      <c r="B5" s="7"/>
      <c r="C5" s="7"/>
      <c r="D5" s="7"/>
      <c r="E5" s="7"/>
      <c r="F5" s="8"/>
      <c r="G5" s="6" t="s">
        <v>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9" t="s">
        <v>6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1"/>
      <c r="BK5" s="12" t="s">
        <v>7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4"/>
      <c r="BZ5" s="15" t="s">
        <v>8</v>
      </c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7"/>
      <c r="EH5" s="6" t="s">
        <v>9</v>
      </c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8"/>
    </row>
    <row r="6" spans="1:167" s="18" customFormat="1" ht="14.25" customHeight="1" x14ac:dyDescent="0.2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  <c r="AK6" s="22" t="s">
        <v>10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4"/>
      <c r="AX6" s="22" t="s">
        <v>11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4"/>
      <c r="BK6" s="25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7"/>
      <c r="BZ6" s="15" t="s">
        <v>12</v>
      </c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7"/>
      <c r="DD6" s="15" t="s">
        <v>13</v>
      </c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7"/>
      <c r="EH6" s="28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30"/>
    </row>
    <row r="7" spans="1:167" s="18" customFormat="1" ht="87.75" customHeight="1" x14ac:dyDescent="0.2">
      <c r="A7" s="28"/>
      <c r="B7" s="29"/>
      <c r="C7" s="29"/>
      <c r="D7" s="29"/>
      <c r="E7" s="29"/>
      <c r="F7" s="30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  <c r="AK7" s="31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3"/>
      <c r="AX7" s="31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3"/>
      <c r="BK7" s="34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6"/>
      <c r="BZ7" s="37" t="s">
        <v>14</v>
      </c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8" t="s">
        <v>15</v>
      </c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40"/>
      <c r="DD7" s="37" t="s">
        <v>14</v>
      </c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8" t="s">
        <v>15</v>
      </c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40"/>
      <c r="EH7" s="37" t="s">
        <v>16</v>
      </c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8" t="s">
        <v>17</v>
      </c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40"/>
    </row>
    <row r="8" spans="1:167" s="44" customFormat="1" ht="11.25" x14ac:dyDescent="0.2">
      <c r="A8" s="41">
        <v>1</v>
      </c>
      <c r="B8" s="41"/>
      <c r="C8" s="41"/>
      <c r="D8" s="41"/>
      <c r="E8" s="41"/>
      <c r="F8" s="41"/>
      <c r="G8" s="42">
        <v>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>
        <v>3</v>
      </c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>
        <v>4</v>
      </c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2">
        <v>5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>
        <v>6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>
        <v>7</v>
      </c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>
        <v>8</v>
      </c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>
        <v>10</v>
      </c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>
        <v>11</v>
      </c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</row>
    <row r="9" spans="1:167" s="54" customFormat="1" ht="45" customHeight="1" x14ac:dyDescent="0.2">
      <c r="A9" s="45" t="s">
        <v>18</v>
      </c>
      <c r="B9" s="46"/>
      <c r="C9" s="46"/>
      <c r="D9" s="46"/>
      <c r="E9" s="46"/>
      <c r="F9" s="47"/>
      <c r="G9" s="48"/>
      <c r="H9" s="49" t="s">
        <v>19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  <c r="AK9" s="51" t="s">
        <v>20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 t="s">
        <v>21</v>
      </c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2">
        <f>SUM(BK11:BY13)</f>
        <v>201866</v>
      </c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>
        <f>SUM(BZ11:CM13)</f>
        <v>31198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>
        <f>SUM(CN11:DC13)</f>
        <v>206552</v>
      </c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>
        <f>SUM(DD11:DQ13)</f>
        <v>25548</v>
      </c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>
        <f>SUM(DR11:EG13)</f>
        <v>200903</v>
      </c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3">
        <f>SUM(EH11:EU13)</f>
        <v>0.81889864734918905</v>
      </c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>
        <f>SUM(EV11:FK13)</f>
        <v>0.97265095472326579</v>
      </c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64" customFormat="1" ht="13.5" customHeight="1" x14ac:dyDescent="0.2">
      <c r="A10" s="55"/>
      <c r="B10" s="56"/>
      <c r="C10" s="56"/>
      <c r="D10" s="56"/>
      <c r="E10" s="56"/>
      <c r="F10" s="57"/>
      <c r="G10" s="58"/>
      <c r="H10" s="59" t="s">
        <v>22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67" s="64" customFormat="1" ht="30.75" customHeight="1" x14ac:dyDescent="0.2">
      <c r="A11" s="55"/>
      <c r="B11" s="56"/>
      <c r="C11" s="56"/>
      <c r="D11" s="56"/>
      <c r="E11" s="56"/>
      <c r="F11" s="57"/>
      <c r="G11" s="65"/>
      <c r="H11" s="66" t="s">
        <v>23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7"/>
      <c r="AK11" s="68" t="s">
        <v>20</v>
      </c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 t="s">
        <v>21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9">
        <v>201866</v>
      </c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>
        <v>31198</v>
      </c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>
        <v>206552</v>
      </c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>
        <v>25548</v>
      </c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>
        <v>200903</v>
      </c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70">
        <f>DD11/BZ11</f>
        <v>0.81889864734918905</v>
      </c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>
        <f>DR11/CN11</f>
        <v>0.97265095472326579</v>
      </c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</row>
    <row r="12" spans="1:167" s="64" customFormat="1" ht="15.75" customHeight="1" x14ac:dyDescent="0.2">
      <c r="A12" s="55"/>
      <c r="B12" s="56"/>
      <c r="C12" s="56"/>
      <c r="D12" s="56"/>
      <c r="E12" s="56"/>
      <c r="F12" s="57"/>
      <c r="G12" s="65"/>
      <c r="H12" s="66" t="s">
        <v>24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K12" s="71" t="s">
        <v>25</v>
      </c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 t="s">
        <v>25</v>
      </c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69">
        <v>0</v>
      </c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>
        <v>0</v>
      </c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>
        <v>0</v>
      </c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>
        <v>0</v>
      </c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>
        <v>0</v>
      </c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70" t="s">
        <v>25</v>
      </c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 t="s">
        <v>25</v>
      </c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</row>
    <row r="13" spans="1:167" s="64" customFormat="1" ht="31.5" customHeight="1" x14ac:dyDescent="0.2">
      <c r="A13" s="72"/>
      <c r="B13" s="73"/>
      <c r="C13" s="73"/>
      <c r="D13" s="73"/>
      <c r="E13" s="73"/>
      <c r="F13" s="74"/>
      <c r="G13" s="75"/>
      <c r="H13" s="76" t="s">
        <v>26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8" t="s">
        <v>25</v>
      </c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 t="s">
        <v>25</v>
      </c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9">
        <v>0</v>
      </c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>
        <v>0</v>
      </c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>
        <v>0</v>
      </c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>
        <v>0</v>
      </c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>
        <v>0</v>
      </c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80" t="s">
        <v>25</v>
      </c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 t="s">
        <v>25</v>
      </c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</row>
    <row r="14" spans="1:167" s="54" customFormat="1" ht="42.75" customHeight="1" x14ac:dyDescent="0.2">
      <c r="A14" s="45" t="s">
        <v>27</v>
      </c>
      <c r="B14" s="46"/>
      <c r="C14" s="46"/>
      <c r="D14" s="46"/>
      <c r="E14" s="46"/>
      <c r="F14" s="47"/>
      <c r="G14" s="48"/>
      <c r="H14" s="49" t="s">
        <v>28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  <c r="AK14" s="51" t="str">
        <f>AK16</f>
        <v>июнь    2012 год</v>
      </c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 t="str">
        <f>AX16</f>
        <v>октябрь 2013 год</v>
      </c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2">
        <f>SUM(BK16:BY18)</f>
        <v>611776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>
        <f>SUM(BZ16:CM18)</f>
        <v>154709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>
        <f>SUM(CN16:DC18)</f>
        <v>475049</v>
      </c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>
        <f>SUM(DD16:DQ18)</f>
        <v>167131</v>
      </c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>
        <f>SUM(DR16:EG18)</f>
        <v>487471</v>
      </c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3">
        <f>SUM(EH16:EU18)</f>
        <v>1.0802926785125624</v>
      </c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>
        <f>SUM(EV16:FK18)</f>
        <v>1.0261488814838049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s="64" customFormat="1" ht="13.5" customHeight="1" x14ac:dyDescent="0.2">
      <c r="A15" s="55"/>
      <c r="B15" s="56"/>
      <c r="C15" s="56"/>
      <c r="D15" s="56"/>
      <c r="E15" s="56"/>
      <c r="F15" s="57"/>
      <c r="G15" s="58"/>
      <c r="H15" s="59" t="s">
        <v>22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</row>
    <row r="16" spans="1:167" s="64" customFormat="1" ht="30.75" customHeight="1" x14ac:dyDescent="0.2">
      <c r="A16" s="55"/>
      <c r="B16" s="56"/>
      <c r="C16" s="56"/>
      <c r="D16" s="56"/>
      <c r="E16" s="56"/>
      <c r="F16" s="57"/>
      <c r="G16" s="65"/>
      <c r="H16" s="66" t="s">
        <v>23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7"/>
      <c r="AK16" s="68" t="s">
        <v>29</v>
      </c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 t="s">
        <v>30</v>
      </c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>
        <f>167131+444645</f>
        <v>611776</v>
      </c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>
        <v>154709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>
        <f>320340+BZ16</f>
        <v>475049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>
        <v>167131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>
        <f>320340+DD16</f>
        <v>487471</v>
      </c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70">
        <f>DD16/BZ16</f>
        <v>1.0802926785125624</v>
      </c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>
        <f>DR16/CN16</f>
        <v>1.0261488814838049</v>
      </c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</row>
    <row r="17" spans="1:212" s="64" customFormat="1" ht="15.75" customHeight="1" x14ac:dyDescent="0.2">
      <c r="A17" s="55"/>
      <c r="B17" s="56"/>
      <c r="C17" s="56"/>
      <c r="D17" s="56"/>
      <c r="E17" s="56"/>
      <c r="F17" s="57"/>
      <c r="G17" s="65"/>
      <c r="H17" s="66" t="s">
        <v>24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7"/>
      <c r="AK17" s="71" t="s">
        <v>25</v>
      </c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 t="s">
        <v>25</v>
      </c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69">
        <v>0</v>
      </c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>
        <v>0</v>
      </c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>
        <v>0</v>
      </c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>
        <v>0</v>
      </c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>
        <v>0</v>
      </c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70" t="s">
        <v>25</v>
      </c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 t="s">
        <v>25</v>
      </c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</row>
    <row r="18" spans="1:212" s="64" customFormat="1" ht="31.5" customHeight="1" x14ac:dyDescent="0.2">
      <c r="A18" s="72"/>
      <c r="B18" s="73"/>
      <c r="C18" s="73"/>
      <c r="D18" s="73"/>
      <c r="E18" s="73"/>
      <c r="F18" s="74"/>
      <c r="G18" s="75"/>
      <c r="H18" s="76" t="s">
        <v>26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8" t="s">
        <v>25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 t="s">
        <v>25</v>
      </c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>
        <v>0</v>
      </c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>
        <v>0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>
        <v>0</v>
      </c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>
        <v>0</v>
      </c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>
        <v>0</v>
      </c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80" t="s">
        <v>25</v>
      </c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 t="s">
        <v>25</v>
      </c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</row>
    <row r="19" spans="1:212" s="54" customFormat="1" ht="42.75" customHeight="1" x14ac:dyDescent="0.2">
      <c r="A19" s="45" t="s">
        <v>31</v>
      </c>
      <c r="B19" s="46"/>
      <c r="C19" s="46"/>
      <c r="D19" s="46"/>
      <c r="E19" s="46"/>
      <c r="F19" s="47"/>
      <c r="G19" s="48"/>
      <c r="H19" s="49" t="s">
        <v>32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0"/>
      <c r="AK19" s="51" t="str">
        <f>AK21</f>
        <v>июль    2012 год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 t="str">
        <f>AX21</f>
        <v>январь 2013 год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>
        <f>SUM(BK21:BY23)</f>
        <v>168398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>
        <f>SUM(BZ21:CM23)</f>
        <v>109713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>
        <f>SUM(CN21:DC23)</f>
        <v>109713</v>
      </c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>
        <f>SUM(DD21:DQ23)</f>
        <v>101565</v>
      </c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>
        <f>SUM(DR21:EG23)</f>
        <v>101565</v>
      </c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3">
        <f>SUM(EH21:EU23)</f>
        <v>0.9257335046895081</v>
      </c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>
        <f>SUM(EV21:FK23)</f>
        <v>0.9257335046895081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</row>
    <row r="20" spans="1:212" s="64" customFormat="1" ht="13.5" customHeight="1" x14ac:dyDescent="0.2">
      <c r="A20" s="55"/>
      <c r="B20" s="56"/>
      <c r="C20" s="56"/>
      <c r="D20" s="56"/>
      <c r="E20" s="56"/>
      <c r="F20" s="57"/>
      <c r="G20" s="58"/>
      <c r="H20" s="59" t="s">
        <v>22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212" s="64" customFormat="1" ht="30.75" customHeight="1" x14ac:dyDescent="0.2">
      <c r="A21" s="55"/>
      <c r="B21" s="56"/>
      <c r="C21" s="56"/>
      <c r="D21" s="56"/>
      <c r="E21" s="56"/>
      <c r="F21" s="57"/>
      <c r="G21" s="65"/>
      <c r="H21" s="66" t="s">
        <v>23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  <c r="AK21" s="68" t="s">
        <v>33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 t="s">
        <v>34</v>
      </c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9">
        <f>66833+101565</f>
        <v>168398</v>
      </c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>
        <v>109713</v>
      </c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>
        <f>109713</f>
        <v>109713</v>
      </c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>
        <v>101565</v>
      </c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>
        <v>101565</v>
      </c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70">
        <f>DD21/BZ21</f>
        <v>0.9257335046895081</v>
      </c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>
        <f>DR21/CN21</f>
        <v>0.9257335046895081</v>
      </c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1:212" s="64" customFormat="1" ht="15.75" customHeight="1" x14ac:dyDescent="0.2">
      <c r="A22" s="55"/>
      <c r="B22" s="56"/>
      <c r="C22" s="56"/>
      <c r="D22" s="56"/>
      <c r="E22" s="56"/>
      <c r="F22" s="57"/>
      <c r="G22" s="65"/>
      <c r="H22" s="66" t="s">
        <v>24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7"/>
      <c r="AK22" s="71" t="s">
        <v>25</v>
      </c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 t="s">
        <v>25</v>
      </c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69">
        <v>0</v>
      </c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>
        <v>0</v>
      </c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>
        <v>0</v>
      </c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>
        <v>0</v>
      </c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>
        <v>0</v>
      </c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70" t="s">
        <v>25</v>
      </c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 t="s">
        <v>25</v>
      </c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</row>
    <row r="23" spans="1:212" s="64" customFormat="1" ht="31.5" customHeight="1" x14ac:dyDescent="0.2">
      <c r="A23" s="72"/>
      <c r="B23" s="73"/>
      <c r="C23" s="73"/>
      <c r="D23" s="73"/>
      <c r="E23" s="73"/>
      <c r="F23" s="74"/>
      <c r="G23" s="75"/>
      <c r="H23" s="76" t="s">
        <v>26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8" t="s">
        <v>25</v>
      </c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 t="s">
        <v>25</v>
      </c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9">
        <v>0</v>
      </c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v>0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>
        <v>0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>
        <v>0</v>
      </c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>
        <v>0</v>
      </c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80" t="s">
        <v>25</v>
      </c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 t="s">
        <v>25</v>
      </c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</row>
    <row r="24" spans="1:212" s="54" customFormat="1" ht="42.75" customHeight="1" x14ac:dyDescent="0.2">
      <c r="A24" s="45" t="s">
        <v>35</v>
      </c>
      <c r="B24" s="46"/>
      <c r="C24" s="46"/>
      <c r="D24" s="46"/>
      <c r="E24" s="46"/>
      <c r="F24" s="47"/>
      <c r="G24" s="48"/>
      <c r="H24" s="49" t="s">
        <v>36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K24" s="51" t="str">
        <f>AK26</f>
        <v>июнь    2012 год</v>
      </c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 t="str">
        <f>AX26</f>
        <v>сентябрь 2013 год</v>
      </c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2">
        <f>SUM(BK26:BY28)</f>
        <v>272897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>
        <f>SUM(BZ26:CM28)</f>
        <v>206080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>
        <f>SUM(CN26:DC28)</f>
        <v>206080</v>
      </c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>
        <f>SUM(DD26:DQ28)</f>
        <v>144256</v>
      </c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>
        <f>SUM(DR26:EG28)</f>
        <v>144256</v>
      </c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3">
        <f>SUM(EH26:EU28)</f>
        <v>0.7</v>
      </c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>
        <f>SUM(EV26:FK28)</f>
        <v>0.7</v>
      </c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212" s="64" customFormat="1" ht="13.5" customHeight="1" x14ac:dyDescent="0.2">
      <c r="A25" s="55"/>
      <c r="B25" s="56"/>
      <c r="C25" s="56"/>
      <c r="D25" s="56"/>
      <c r="E25" s="56"/>
      <c r="F25" s="57"/>
      <c r="G25" s="58"/>
      <c r="H25" s="59" t="s">
        <v>22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</row>
    <row r="26" spans="1:212" s="64" customFormat="1" ht="30.75" customHeight="1" x14ac:dyDescent="0.2">
      <c r="A26" s="55"/>
      <c r="B26" s="56"/>
      <c r="C26" s="56"/>
      <c r="D26" s="56"/>
      <c r="E26" s="56"/>
      <c r="F26" s="57"/>
      <c r="G26" s="65"/>
      <c r="H26" s="66" t="s">
        <v>23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7"/>
      <c r="AK26" s="68" t="s">
        <v>29</v>
      </c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 t="s">
        <v>37</v>
      </c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>
        <f>144256+128641</f>
        <v>272897</v>
      </c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>
        <v>206080</v>
      </c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>
        <f>BZ26</f>
        <v>206080</v>
      </c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>
        <v>144256</v>
      </c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>
        <f>DD26</f>
        <v>144256</v>
      </c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70">
        <f>DD26/BZ26</f>
        <v>0.7</v>
      </c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>
        <f>DR26/CN26</f>
        <v>0.7</v>
      </c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</row>
    <row r="27" spans="1:212" s="64" customFormat="1" ht="15.75" customHeight="1" x14ac:dyDescent="0.2">
      <c r="A27" s="55"/>
      <c r="B27" s="56"/>
      <c r="C27" s="56"/>
      <c r="D27" s="56"/>
      <c r="E27" s="56"/>
      <c r="F27" s="57"/>
      <c r="G27" s="65"/>
      <c r="H27" s="66" t="s">
        <v>24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7"/>
      <c r="AK27" s="71" t="s">
        <v>25</v>
      </c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 t="s">
        <v>25</v>
      </c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69">
        <v>0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>
        <v>0</v>
      </c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>
        <v>0</v>
      </c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>
        <v>0</v>
      </c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>
        <v>0</v>
      </c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70" t="s">
        <v>25</v>
      </c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 t="s">
        <v>25</v>
      </c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</row>
    <row r="28" spans="1:212" s="64" customFormat="1" ht="31.5" customHeight="1" x14ac:dyDescent="0.2">
      <c r="A28" s="72"/>
      <c r="B28" s="73"/>
      <c r="C28" s="73"/>
      <c r="D28" s="73"/>
      <c r="E28" s="73"/>
      <c r="F28" s="74"/>
      <c r="G28" s="75"/>
      <c r="H28" s="76" t="s">
        <v>26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 t="s">
        <v>25</v>
      </c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 t="s">
        <v>25</v>
      </c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>
        <v>0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0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>
        <v>0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>
        <v>0</v>
      </c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>
        <v>0</v>
      </c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80" t="s">
        <v>25</v>
      </c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 t="s">
        <v>25</v>
      </c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</row>
    <row r="29" spans="1:212" s="54" customFormat="1" ht="42.75" customHeight="1" x14ac:dyDescent="0.2">
      <c r="A29" s="45" t="s">
        <v>38</v>
      </c>
      <c r="B29" s="46"/>
      <c r="C29" s="46"/>
      <c r="D29" s="46"/>
      <c r="E29" s="46"/>
      <c r="F29" s="47"/>
      <c r="G29" s="48"/>
      <c r="H29" s="49" t="s">
        <v>39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K29" s="51" t="str">
        <f>AK31</f>
        <v>апрель    2012 год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 t="str">
        <f>AX31</f>
        <v>апрель 2014 год</v>
      </c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>
        <f>SUM(BK31:BY33)</f>
        <v>744192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>
        <f>SUM(BZ31:CM33)</f>
        <v>739657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>
        <f>SUM(CN31:DC33)</f>
        <v>739657</v>
      </c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>
        <f>SUM(DD31:DQ33)</f>
        <v>744192</v>
      </c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>
        <f>SUM(DR31:EG33)</f>
        <v>744192</v>
      </c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3">
        <f>SUM(EH31:EU33)</f>
        <v>1.0061312202818333</v>
      </c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>
        <f>SUM(EV31:FK33)</f>
        <v>1.0061312202818333</v>
      </c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</row>
    <row r="30" spans="1:212" s="64" customFormat="1" ht="13.5" customHeight="1" x14ac:dyDescent="0.2">
      <c r="A30" s="55"/>
      <c r="B30" s="56"/>
      <c r="C30" s="56"/>
      <c r="D30" s="56"/>
      <c r="E30" s="56"/>
      <c r="F30" s="57"/>
      <c r="G30" s="58"/>
      <c r="H30" s="59" t="s">
        <v>22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</row>
    <row r="31" spans="1:212" s="64" customFormat="1" ht="30.75" customHeight="1" x14ac:dyDescent="0.2">
      <c r="A31" s="55"/>
      <c r="B31" s="56"/>
      <c r="C31" s="56"/>
      <c r="D31" s="56"/>
      <c r="E31" s="56"/>
      <c r="F31" s="57"/>
      <c r="G31" s="65"/>
      <c r="H31" s="66" t="s">
        <v>23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7"/>
      <c r="AK31" s="68" t="s">
        <v>40</v>
      </c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 t="s">
        <v>41</v>
      </c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>
        <f>DR31</f>
        <v>744192</v>
      </c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>
        <v>739657</v>
      </c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>
        <f>BZ31</f>
        <v>739657</v>
      </c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>
        <v>744192</v>
      </c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>
        <f>DD31</f>
        <v>744192</v>
      </c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70">
        <f>DD31/BZ31</f>
        <v>1.0061312202818333</v>
      </c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>
        <f>DR31/CN31</f>
        <v>1.0061312202818333</v>
      </c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</row>
    <row r="32" spans="1:212" s="64" customFormat="1" ht="15.75" customHeight="1" x14ac:dyDescent="0.2">
      <c r="A32" s="55"/>
      <c r="B32" s="56"/>
      <c r="C32" s="56"/>
      <c r="D32" s="56"/>
      <c r="E32" s="56"/>
      <c r="F32" s="57"/>
      <c r="G32" s="65"/>
      <c r="H32" s="66" t="s">
        <v>24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7"/>
      <c r="AK32" s="71" t="s">
        <v>25</v>
      </c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 t="s">
        <v>25</v>
      </c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69">
        <v>0</v>
      </c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>
        <v>0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>
        <v>0</v>
      </c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>
        <v>0</v>
      </c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>
        <v>0</v>
      </c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70" t="s">
        <v>25</v>
      </c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 t="s">
        <v>25</v>
      </c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</row>
    <row r="33" spans="1:167" s="64" customFormat="1" ht="31.5" customHeight="1" x14ac:dyDescent="0.2">
      <c r="A33" s="72"/>
      <c r="B33" s="73"/>
      <c r="C33" s="73"/>
      <c r="D33" s="73"/>
      <c r="E33" s="73"/>
      <c r="F33" s="74"/>
      <c r="G33" s="75"/>
      <c r="H33" s="76" t="s">
        <v>26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8" t="s">
        <v>25</v>
      </c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 t="s">
        <v>25</v>
      </c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9">
        <v>0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>
        <v>0</v>
      </c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>
        <v>0</v>
      </c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>
        <v>0</v>
      </c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>
        <v>0</v>
      </c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80" t="s">
        <v>25</v>
      </c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 t="s">
        <v>25</v>
      </c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</row>
    <row r="34" spans="1:167" s="54" customFormat="1" ht="51" hidden="1" customHeight="1" x14ac:dyDescent="0.2">
      <c r="A34" s="45"/>
      <c r="B34" s="46"/>
      <c r="C34" s="46"/>
      <c r="D34" s="46"/>
      <c r="E34" s="46"/>
      <c r="F34" s="47"/>
      <c r="G34" s="48"/>
      <c r="H34" s="49" t="s">
        <v>42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K34" s="81" t="s">
        <v>43</v>
      </c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3"/>
      <c r="AX34" s="81" t="s">
        <v>43</v>
      </c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3"/>
      <c r="BK34" s="84">
        <f>SUM(BK36:BY38)</f>
        <v>37222</v>
      </c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6"/>
      <c r="BZ34" s="84">
        <f>SUM(BZ36:CM38)</f>
        <v>34224</v>
      </c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6"/>
      <c r="CN34" s="84">
        <f>SUM(CN36:DC38)</f>
        <v>34224</v>
      </c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6"/>
      <c r="DD34" s="84">
        <f>SUM(DD36:DQ38)</f>
        <v>37222</v>
      </c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6"/>
      <c r="DR34" s="84">
        <f>SUM(DR36:EG38)</f>
        <v>37222</v>
      </c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6"/>
      <c r="EH34" s="87">
        <f>SUM(EH36:EU38)</f>
        <v>1.087599345488546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9"/>
      <c r="EV34" s="87">
        <f>SUM(EV36:FK38)</f>
        <v>1.087599345488546</v>
      </c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</row>
    <row r="35" spans="1:167" s="64" customFormat="1" ht="13.5" hidden="1" customHeight="1" x14ac:dyDescent="0.2">
      <c r="A35" s="90"/>
      <c r="B35" s="91"/>
      <c r="C35" s="91"/>
      <c r="D35" s="91"/>
      <c r="E35" s="91"/>
      <c r="F35" s="92"/>
      <c r="G35" s="58"/>
      <c r="H35" s="59" t="s">
        <v>22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93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5"/>
      <c r="AX35" s="93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5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8"/>
      <c r="BZ35" s="96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8"/>
      <c r="CN35" s="96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8"/>
      <c r="DD35" s="96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8"/>
      <c r="DR35" s="96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8"/>
      <c r="EH35" s="99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1"/>
      <c r="EV35" s="99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1"/>
    </row>
    <row r="36" spans="1:167" s="64" customFormat="1" ht="30.75" hidden="1" customHeight="1" x14ac:dyDescent="0.2">
      <c r="A36" s="90"/>
      <c r="B36" s="91"/>
      <c r="C36" s="91"/>
      <c r="D36" s="91"/>
      <c r="E36" s="91"/>
      <c r="F36" s="92"/>
      <c r="G36" s="65"/>
      <c r="H36" s="66" t="s">
        <v>23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7"/>
      <c r="AK36" s="68" t="s">
        <v>29</v>
      </c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 t="s">
        <v>44</v>
      </c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102">
        <v>37222</v>
      </c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4"/>
      <c r="BZ36" s="102">
        <v>34224</v>
      </c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4"/>
      <c r="CN36" s="102">
        <v>34224</v>
      </c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4"/>
      <c r="DD36" s="102">
        <v>37222</v>
      </c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4"/>
      <c r="DR36" s="102">
        <v>37222</v>
      </c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4"/>
      <c r="EH36" s="105">
        <f>DD36/BZ36</f>
        <v>1.087599345488546</v>
      </c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7"/>
      <c r="EV36" s="105">
        <f>DR36/CN36</f>
        <v>1.087599345488546</v>
      </c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7"/>
    </row>
    <row r="37" spans="1:167" s="64" customFormat="1" ht="15.75" hidden="1" customHeight="1" x14ac:dyDescent="0.2">
      <c r="A37" s="90"/>
      <c r="B37" s="91"/>
      <c r="C37" s="91"/>
      <c r="D37" s="91"/>
      <c r="E37" s="91"/>
      <c r="F37" s="92"/>
      <c r="G37" s="65"/>
      <c r="H37" s="66" t="s">
        <v>24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  <c r="AK37" s="108" t="s">
        <v>25</v>
      </c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10"/>
      <c r="AX37" s="108" t="s">
        <v>25</v>
      </c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10"/>
      <c r="BK37" s="102">
        <v>0</v>
      </c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4"/>
      <c r="BZ37" s="102">
        <v>0</v>
      </c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4"/>
      <c r="CN37" s="102">
        <v>0</v>
      </c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4"/>
      <c r="DD37" s="102">
        <v>0</v>
      </c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4"/>
      <c r="DR37" s="102">
        <v>0</v>
      </c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4"/>
      <c r="EH37" s="105" t="s">
        <v>25</v>
      </c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7"/>
      <c r="EV37" s="105" t="s">
        <v>25</v>
      </c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7"/>
    </row>
    <row r="38" spans="1:167" s="64" customFormat="1" ht="43.5" hidden="1" customHeight="1" x14ac:dyDescent="0.2">
      <c r="A38" s="111"/>
      <c r="B38" s="112"/>
      <c r="C38" s="112"/>
      <c r="D38" s="112"/>
      <c r="E38" s="112"/>
      <c r="F38" s="113"/>
      <c r="G38" s="75"/>
      <c r="H38" s="76" t="s">
        <v>26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114" t="s">
        <v>25</v>
      </c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6"/>
      <c r="AX38" s="114" t="s">
        <v>25</v>
      </c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6"/>
      <c r="BK38" s="117">
        <v>0</v>
      </c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9"/>
      <c r="BZ38" s="117">
        <v>0</v>
      </c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9"/>
      <c r="CN38" s="117">
        <v>0</v>
      </c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9"/>
      <c r="DD38" s="117">
        <v>0</v>
      </c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9"/>
      <c r="DR38" s="117">
        <v>0</v>
      </c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9"/>
      <c r="EH38" s="120" t="s">
        <v>25</v>
      </c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2"/>
      <c r="EV38" s="120" t="s">
        <v>25</v>
      </c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2"/>
    </row>
    <row r="39" spans="1:167" s="54" customFormat="1" ht="33.75" hidden="1" customHeight="1" x14ac:dyDescent="0.2">
      <c r="A39" s="45"/>
      <c r="B39" s="46"/>
      <c r="C39" s="46"/>
      <c r="D39" s="46"/>
      <c r="E39" s="46"/>
      <c r="F39" s="47"/>
      <c r="G39" s="48"/>
      <c r="H39" s="49" t="s">
        <v>45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  <c r="AK39" s="51" t="s">
        <v>46</v>
      </c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 t="s">
        <v>47</v>
      </c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2">
        <f>SUM(BK41:BY43)</f>
        <v>138983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>
        <f>SUM(BZ41:CM43)</f>
        <v>55593</v>
      </c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>
        <f>SUM(CN41:DC43)</f>
        <v>138983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>
        <f>SUM(DD41:DQ43)</f>
        <v>55593</v>
      </c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>
        <f>SUM(DR41:EG43)</f>
        <v>138983</v>
      </c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3">
        <f>SUM(EH41:EU43)</f>
        <v>1</v>
      </c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>
        <f>SUM(EV41:FK43)</f>
        <v>1</v>
      </c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</row>
    <row r="40" spans="1:167" s="64" customFormat="1" ht="13.5" hidden="1" customHeight="1" x14ac:dyDescent="0.2">
      <c r="A40" s="90"/>
      <c r="B40" s="91"/>
      <c r="C40" s="91"/>
      <c r="D40" s="91"/>
      <c r="E40" s="91"/>
      <c r="F40" s="92"/>
      <c r="G40" s="58"/>
      <c r="H40" s="59" t="s">
        <v>22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</row>
    <row r="41" spans="1:167" s="64" customFormat="1" ht="33.75" hidden="1" customHeight="1" x14ac:dyDescent="0.2">
      <c r="A41" s="90"/>
      <c r="B41" s="91"/>
      <c r="C41" s="91"/>
      <c r="D41" s="91"/>
      <c r="E41" s="91"/>
      <c r="F41" s="92"/>
      <c r="G41" s="65"/>
      <c r="H41" s="66" t="s">
        <v>23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7"/>
      <c r="AK41" s="68" t="s">
        <v>46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 t="s">
        <v>47</v>
      </c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>
        <v>138983</v>
      </c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>
        <v>55593</v>
      </c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>
        <v>138983</v>
      </c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>
        <v>55593</v>
      </c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>
        <v>138983</v>
      </c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70">
        <f>DD41/BZ41</f>
        <v>1</v>
      </c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>
        <f>DR41/CN41</f>
        <v>1</v>
      </c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</row>
    <row r="42" spans="1:167" s="64" customFormat="1" ht="15.75" hidden="1" customHeight="1" x14ac:dyDescent="0.2">
      <c r="A42" s="90"/>
      <c r="B42" s="91"/>
      <c r="C42" s="91"/>
      <c r="D42" s="91"/>
      <c r="E42" s="91"/>
      <c r="F42" s="92"/>
      <c r="G42" s="65"/>
      <c r="H42" s="66" t="s">
        <v>24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  <c r="AK42" s="71" t="s">
        <v>25</v>
      </c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 t="s">
        <v>25</v>
      </c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69">
        <v>0</v>
      </c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>
        <v>0</v>
      </c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>
        <v>0</v>
      </c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>
        <v>0</v>
      </c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>
        <v>0</v>
      </c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70" t="s">
        <v>25</v>
      </c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 t="s">
        <v>25</v>
      </c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</row>
    <row r="43" spans="1:167" s="64" customFormat="1" ht="61.5" hidden="1" customHeight="1" x14ac:dyDescent="0.2">
      <c r="A43" s="111"/>
      <c r="B43" s="112"/>
      <c r="C43" s="112"/>
      <c r="D43" s="112"/>
      <c r="E43" s="112"/>
      <c r="F43" s="113"/>
      <c r="G43" s="75"/>
      <c r="H43" s="76" t="s">
        <v>26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8" t="s">
        <v>25</v>
      </c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 t="s">
        <v>25</v>
      </c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9">
        <v>0</v>
      </c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>
        <v>0</v>
      </c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>
        <v>0</v>
      </c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>
        <v>0</v>
      </c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>
        <v>0</v>
      </c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80" t="s">
        <v>25</v>
      </c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 t="s">
        <v>25</v>
      </c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</row>
    <row r="44" spans="1:167" s="54" customFormat="1" ht="38.25" hidden="1" customHeight="1" x14ac:dyDescent="0.2">
      <c r="A44" s="45"/>
      <c r="B44" s="46"/>
      <c r="C44" s="46"/>
      <c r="D44" s="46"/>
      <c r="E44" s="46"/>
      <c r="F44" s="47"/>
      <c r="G44" s="48"/>
      <c r="H44" s="49" t="s">
        <v>48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AK44" s="51" t="s">
        <v>49</v>
      </c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 t="s">
        <v>47</v>
      </c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2">
        <f>SUM(BK46:BY48)</f>
        <v>216102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>
        <f>SUM(BZ46:CM48)</f>
        <v>88102</v>
      </c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>
        <f>SUM(CN46:DC48)</f>
        <v>216102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>
        <f>SUM(DD46:DQ48)</f>
        <v>88102</v>
      </c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>
        <f>SUM(DR46:EG48)</f>
        <v>216102</v>
      </c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3">
        <f>SUM(EH46:EU48)</f>
        <v>1</v>
      </c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>
        <f>SUM(EV46:FK48)</f>
        <v>1</v>
      </c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</row>
    <row r="45" spans="1:167" s="64" customFormat="1" ht="13.5" hidden="1" customHeight="1" x14ac:dyDescent="0.2">
      <c r="A45" s="90"/>
      <c r="B45" s="91"/>
      <c r="C45" s="91"/>
      <c r="D45" s="91"/>
      <c r="E45" s="91"/>
      <c r="F45" s="92"/>
      <c r="G45" s="58"/>
      <c r="H45" s="59" t="s">
        <v>22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</row>
    <row r="46" spans="1:167" s="64" customFormat="1" ht="36.75" hidden="1" customHeight="1" x14ac:dyDescent="0.2">
      <c r="A46" s="90"/>
      <c r="B46" s="91"/>
      <c r="C46" s="91"/>
      <c r="D46" s="91"/>
      <c r="E46" s="91"/>
      <c r="F46" s="92"/>
      <c r="G46" s="65"/>
      <c r="H46" s="66" t="s">
        <v>23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  <c r="AK46" s="68" t="s">
        <v>49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 t="s">
        <v>47</v>
      </c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9">
        <v>216102</v>
      </c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>
        <v>88102</v>
      </c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>
        <v>216102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>
        <v>88102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>
        <v>216102</v>
      </c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70">
        <f>DD46/BZ46</f>
        <v>1</v>
      </c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>
        <f>DR46/CN46</f>
        <v>1</v>
      </c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</row>
    <row r="47" spans="1:167" s="64" customFormat="1" ht="15.75" hidden="1" customHeight="1" x14ac:dyDescent="0.2">
      <c r="A47" s="90"/>
      <c r="B47" s="91"/>
      <c r="C47" s="91"/>
      <c r="D47" s="91"/>
      <c r="E47" s="91"/>
      <c r="F47" s="92"/>
      <c r="G47" s="65"/>
      <c r="H47" s="66" t="s">
        <v>24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7"/>
      <c r="AK47" s="71" t="s">
        <v>25</v>
      </c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 t="s">
        <v>25</v>
      </c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69">
        <v>0</v>
      </c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>
        <v>0</v>
      </c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>
        <v>0</v>
      </c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>
        <v>0</v>
      </c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>
        <v>0</v>
      </c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70" t="s">
        <v>25</v>
      </c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 t="s">
        <v>25</v>
      </c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</row>
    <row r="48" spans="1:167" s="64" customFormat="1" ht="60" hidden="1" customHeight="1" x14ac:dyDescent="0.2">
      <c r="A48" s="111"/>
      <c r="B48" s="112"/>
      <c r="C48" s="112"/>
      <c r="D48" s="112"/>
      <c r="E48" s="112"/>
      <c r="F48" s="113"/>
      <c r="G48" s="75"/>
      <c r="H48" s="76" t="s">
        <v>26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8" t="s">
        <v>25</v>
      </c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 t="s">
        <v>25</v>
      </c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9">
        <v>0</v>
      </c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>
        <v>0</v>
      </c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>
        <v>0</v>
      </c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>
        <v>0</v>
      </c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80" t="s">
        <v>25</v>
      </c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 t="s">
        <v>25</v>
      </c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</row>
    <row r="49" spans="1:167" s="54" customFormat="1" ht="38.25" hidden="1" customHeight="1" x14ac:dyDescent="0.2">
      <c r="A49" s="45"/>
      <c r="B49" s="46"/>
      <c r="C49" s="46"/>
      <c r="D49" s="46"/>
      <c r="E49" s="46"/>
      <c r="F49" s="47"/>
      <c r="G49" s="48"/>
      <c r="H49" s="49" t="s">
        <v>50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/>
      <c r="AK49" s="51" t="str">
        <f>AK51</f>
        <v>ноябрь 2010 год</v>
      </c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 t="str">
        <f>AX51</f>
        <v>март      2014 год</v>
      </c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2">
        <f>SUM(BK51:BY53)</f>
        <v>400000</v>
      </c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>
        <f>SUM(BZ51:CM53)</f>
        <v>96000</v>
      </c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>
        <f>SUM(CN51:DC53)</f>
        <v>300000</v>
      </c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>
        <f>SUM(DD51:DQ53)</f>
        <v>64000</v>
      </c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>
        <f>SUM(DR51:EG53)</f>
        <v>268000</v>
      </c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3">
        <f>SUM(EH51:EU53)</f>
        <v>0.66666666666666663</v>
      </c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>
        <f>SUM(EV51:FK53)</f>
        <v>0.89333333333333331</v>
      </c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</row>
    <row r="50" spans="1:167" s="64" customFormat="1" ht="13.5" hidden="1" customHeight="1" x14ac:dyDescent="0.2">
      <c r="A50" s="90"/>
      <c r="B50" s="91"/>
      <c r="C50" s="91"/>
      <c r="D50" s="91"/>
      <c r="E50" s="91"/>
      <c r="F50" s="92"/>
      <c r="G50" s="58"/>
      <c r="H50" s="59" t="s">
        <v>22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</row>
    <row r="51" spans="1:167" s="64" customFormat="1" ht="36.75" hidden="1" customHeight="1" x14ac:dyDescent="0.2">
      <c r="A51" s="90"/>
      <c r="B51" s="91"/>
      <c r="C51" s="91"/>
      <c r="D51" s="91"/>
      <c r="E51" s="91"/>
      <c r="F51" s="92"/>
      <c r="G51" s="65"/>
      <c r="H51" s="66" t="s">
        <v>23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7"/>
      <c r="AK51" s="68" t="s">
        <v>51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 t="s">
        <v>52</v>
      </c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>
        <v>400000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>
        <v>96000</v>
      </c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>
        <v>300000</v>
      </c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>
        <v>64000</v>
      </c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102">
        <v>268000</v>
      </c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4"/>
      <c r="EH51" s="70">
        <f>DD51/BZ51</f>
        <v>0.66666666666666663</v>
      </c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>
        <f>DR51/CN51</f>
        <v>0.89333333333333331</v>
      </c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</row>
    <row r="52" spans="1:167" s="64" customFormat="1" ht="15.75" hidden="1" customHeight="1" x14ac:dyDescent="0.2">
      <c r="A52" s="90"/>
      <c r="B52" s="91"/>
      <c r="C52" s="91"/>
      <c r="D52" s="91"/>
      <c r="E52" s="91"/>
      <c r="F52" s="92"/>
      <c r="G52" s="65"/>
      <c r="H52" s="66" t="s">
        <v>24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7"/>
      <c r="AK52" s="71" t="s">
        <v>25</v>
      </c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 t="s">
        <v>25</v>
      </c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69">
        <v>0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>
        <v>0</v>
      </c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>
        <v>0</v>
      </c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>
        <v>0</v>
      </c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>
        <v>0</v>
      </c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70" t="s">
        <v>25</v>
      </c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 t="s">
        <v>25</v>
      </c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</row>
    <row r="53" spans="1:167" s="64" customFormat="1" ht="60" hidden="1" customHeight="1" x14ac:dyDescent="0.2">
      <c r="A53" s="111"/>
      <c r="B53" s="112"/>
      <c r="C53" s="112"/>
      <c r="D53" s="112"/>
      <c r="E53" s="112"/>
      <c r="F53" s="113"/>
      <c r="G53" s="75"/>
      <c r="H53" s="76" t="s">
        <v>26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8" t="s">
        <v>25</v>
      </c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 t="s">
        <v>25</v>
      </c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9">
        <v>0</v>
      </c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>
        <v>0</v>
      </c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>
        <v>0</v>
      </c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>
        <v>0</v>
      </c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>
        <v>0</v>
      </c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80" t="s">
        <v>25</v>
      </c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 t="s">
        <v>25</v>
      </c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</row>
    <row r="54" spans="1:167" s="54" customFormat="1" ht="45" hidden="1" customHeight="1" x14ac:dyDescent="0.2">
      <c r="A54" s="45" t="s">
        <v>18</v>
      </c>
      <c r="B54" s="46"/>
      <c r="C54" s="46"/>
      <c r="D54" s="46"/>
      <c r="E54" s="46"/>
      <c r="F54" s="47"/>
      <c r="G54" s="48"/>
      <c r="H54" s="49" t="s">
        <v>53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50"/>
      <c r="AK54" s="51" t="str">
        <f>AK56</f>
        <v>декабрь 2010 год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 t="str">
        <f>AX56</f>
        <v>июнь 2016 год</v>
      </c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2">
        <f>SUM(BK56:BY58)</f>
        <v>120000</v>
      </c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>
        <f>SUM(BZ56:CM58)</f>
        <v>4856</v>
      </c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>
        <f>SUM(CN56:DC58)</f>
        <v>4856</v>
      </c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>
        <f>SUM(DD56:DQ58)</f>
        <v>0</v>
      </c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SUM(DR56:EG58)</f>
        <v>4364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3">
        <f>SUM(EH56:EU58)</f>
        <v>0</v>
      </c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>
        <f>SUM(EV56:FK58)</f>
        <v>0.89868204283360786</v>
      </c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</row>
    <row r="55" spans="1:167" s="64" customFormat="1" ht="13.5" hidden="1" customHeight="1" x14ac:dyDescent="0.2">
      <c r="A55" s="90"/>
      <c r="B55" s="91"/>
      <c r="C55" s="91"/>
      <c r="D55" s="91"/>
      <c r="E55" s="91"/>
      <c r="F55" s="92"/>
      <c r="G55" s="58"/>
      <c r="H55" s="59" t="s">
        <v>22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</row>
    <row r="56" spans="1:167" s="64" customFormat="1" ht="36.75" hidden="1" customHeight="1" x14ac:dyDescent="0.2">
      <c r="A56" s="90"/>
      <c r="B56" s="91"/>
      <c r="C56" s="91"/>
      <c r="D56" s="91"/>
      <c r="E56" s="91"/>
      <c r="F56" s="92"/>
      <c r="G56" s="65"/>
      <c r="H56" s="66" t="s">
        <v>23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7"/>
      <c r="AK56" s="68" t="s">
        <v>54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 t="s">
        <v>55</v>
      </c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9">
        <v>120000</v>
      </c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>
        <v>4856</v>
      </c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>
        <v>4856</v>
      </c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>
        <v>0</v>
      </c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102">
        <v>4364</v>
      </c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70">
        <f>DD56/BZ56</f>
        <v>0</v>
      </c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>
        <f>DR56/CN56</f>
        <v>0.89868204283360786</v>
      </c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</row>
    <row r="57" spans="1:167" s="64" customFormat="1" ht="15.75" hidden="1" customHeight="1" x14ac:dyDescent="0.2">
      <c r="A57" s="90"/>
      <c r="B57" s="91"/>
      <c r="C57" s="91"/>
      <c r="D57" s="91"/>
      <c r="E57" s="91"/>
      <c r="F57" s="92"/>
      <c r="G57" s="65"/>
      <c r="H57" s="66" t="s">
        <v>24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7"/>
      <c r="AK57" s="71" t="s">
        <v>25</v>
      </c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 t="s">
        <v>25</v>
      </c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69">
        <v>0</v>
      </c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>
        <v>0</v>
      </c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>
        <v>0</v>
      </c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>
        <v>0</v>
      </c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>
        <v>0</v>
      </c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70" t="s">
        <v>25</v>
      </c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 t="s">
        <v>25</v>
      </c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</row>
    <row r="58" spans="1:167" s="64" customFormat="1" ht="60" hidden="1" customHeight="1" x14ac:dyDescent="0.2">
      <c r="A58" s="111"/>
      <c r="B58" s="112"/>
      <c r="C58" s="112"/>
      <c r="D58" s="112"/>
      <c r="E58" s="112"/>
      <c r="F58" s="113"/>
      <c r="G58" s="75"/>
      <c r="H58" s="76" t="s">
        <v>26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8" t="s">
        <v>25</v>
      </c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 t="s">
        <v>25</v>
      </c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9">
        <v>0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>
        <v>0</v>
      </c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>
        <v>0</v>
      </c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>
        <v>0</v>
      </c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>
        <v>0</v>
      </c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80" t="s">
        <v>25</v>
      </c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 t="s">
        <v>25</v>
      </c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54" customFormat="1" ht="45" hidden="1" customHeight="1" x14ac:dyDescent="0.2">
      <c r="A59" s="45" t="s">
        <v>27</v>
      </c>
      <c r="B59" s="46"/>
      <c r="C59" s="46"/>
      <c r="D59" s="46"/>
      <c r="E59" s="46"/>
      <c r="F59" s="47"/>
      <c r="G59" s="48"/>
      <c r="H59" s="49" t="s">
        <v>56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51" t="str">
        <f>AK61</f>
        <v>январь 2014 год</v>
      </c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 t="str">
        <f>AX61</f>
        <v>декабрь 2015 год</v>
      </c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2">
        <f>SUM(BK61:BY63)</f>
        <v>38327</v>
      </c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>
        <f>SUM(BZ61:CM63)</f>
        <v>1173</v>
      </c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>
        <f>SUM(CN61:DC63)</f>
        <v>1173</v>
      </c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>
        <f>SUM(DD61:DQ63)</f>
        <v>0</v>
      </c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>
        <f>SUM(DR61:EG63)</f>
        <v>554</v>
      </c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3">
        <f>SUM(EH61:EU63)</f>
        <v>0</v>
      </c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>
        <f>SUM(EV61:FK63)</f>
        <v>0.47229326513213982</v>
      </c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</row>
    <row r="60" spans="1:167" s="64" customFormat="1" ht="13.5" hidden="1" customHeight="1" x14ac:dyDescent="0.2">
      <c r="A60" s="90"/>
      <c r="B60" s="91"/>
      <c r="C60" s="91"/>
      <c r="D60" s="91"/>
      <c r="E60" s="91"/>
      <c r="F60" s="92"/>
      <c r="G60" s="58"/>
      <c r="H60" s="59" t="s">
        <v>22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</row>
    <row r="61" spans="1:167" s="64" customFormat="1" ht="36.75" hidden="1" customHeight="1" x14ac:dyDescent="0.2">
      <c r="A61" s="90"/>
      <c r="B61" s="91"/>
      <c r="C61" s="91"/>
      <c r="D61" s="91"/>
      <c r="E61" s="91"/>
      <c r="F61" s="92"/>
      <c r="G61" s="65"/>
      <c r="H61" s="66" t="s">
        <v>23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K61" s="123" t="s">
        <v>57</v>
      </c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 t="s">
        <v>58</v>
      </c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69">
        <v>38327</v>
      </c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>
        <v>1173</v>
      </c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>
        <v>1173</v>
      </c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>
        <v>0</v>
      </c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102">
        <v>554</v>
      </c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4"/>
      <c r="EH61" s="70">
        <f>DD61/BZ61</f>
        <v>0</v>
      </c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>
        <f>DR61/CN61</f>
        <v>0.47229326513213982</v>
      </c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</row>
    <row r="62" spans="1:167" s="64" customFormat="1" ht="15.75" hidden="1" customHeight="1" x14ac:dyDescent="0.2">
      <c r="A62" s="90"/>
      <c r="B62" s="91"/>
      <c r="C62" s="91"/>
      <c r="D62" s="91"/>
      <c r="E62" s="91"/>
      <c r="F62" s="92"/>
      <c r="G62" s="65"/>
      <c r="H62" s="66" t="s">
        <v>24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71" t="s">
        <v>25</v>
      </c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 t="s">
        <v>25</v>
      </c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69">
        <v>0</v>
      </c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>
        <v>0</v>
      </c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>
        <v>0</v>
      </c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>
        <v>0</v>
      </c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>
        <v>0</v>
      </c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70" t="s">
        <v>25</v>
      </c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 t="s">
        <v>25</v>
      </c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</row>
    <row r="63" spans="1:167" s="64" customFormat="1" ht="60" hidden="1" customHeight="1" x14ac:dyDescent="0.2">
      <c r="A63" s="111"/>
      <c r="B63" s="112"/>
      <c r="C63" s="112"/>
      <c r="D63" s="112"/>
      <c r="E63" s="112"/>
      <c r="F63" s="113"/>
      <c r="G63" s="75"/>
      <c r="H63" s="76" t="s">
        <v>26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8" t="s">
        <v>25</v>
      </c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 t="s">
        <v>25</v>
      </c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9">
        <v>0</v>
      </c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>
        <v>0</v>
      </c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>
        <v>0</v>
      </c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>
        <v>0</v>
      </c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>
        <v>0</v>
      </c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80" t="s">
        <v>25</v>
      </c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 t="s">
        <v>25</v>
      </c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54" customFormat="1" ht="38.25" hidden="1" customHeight="1" x14ac:dyDescent="0.2">
      <c r="A64" s="45" t="s">
        <v>31</v>
      </c>
      <c r="B64" s="46"/>
      <c r="C64" s="46"/>
      <c r="D64" s="46"/>
      <c r="E64" s="46"/>
      <c r="F64" s="47"/>
      <c r="G64" s="48"/>
      <c r="H64" s="49" t="s">
        <v>59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50"/>
      <c r="AK64" s="51" t="str">
        <f>AK66</f>
        <v>январь 2014 год</v>
      </c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 t="str">
        <f>AX66</f>
        <v>декабрь 2016 год</v>
      </c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>
        <f>SUM(BK66:BY68)</f>
        <v>13979</v>
      </c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f>SUM(BZ66:CM68)</f>
        <v>979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>
        <f>SUM(CN66:DC68)</f>
        <v>979</v>
      </c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>
        <f>SUM(DD66:DQ68)</f>
        <v>0</v>
      </c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>
        <f>SUM(DR66:EG68)</f>
        <v>0</v>
      </c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3">
        <f>SUM(EH66:EU68)</f>
        <v>0</v>
      </c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>
        <f>SUM(EV66:FK68)</f>
        <v>0</v>
      </c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</row>
    <row r="65" spans="1:167" s="64" customFormat="1" ht="13.5" hidden="1" customHeight="1" x14ac:dyDescent="0.2">
      <c r="A65" s="90"/>
      <c r="B65" s="91"/>
      <c r="C65" s="91"/>
      <c r="D65" s="91"/>
      <c r="E65" s="91"/>
      <c r="F65" s="92"/>
      <c r="G65" s="58"/>
      <c r="H65" s="59" t="s">
        <v>22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</row>
    <row r="66" spans="1:167" s="64" customFormat="1" ht="36.75" hidden="1" customHeight="1" x14ac:dyDescent="0.2">
      <c r="A66" s="90"/>
      <c r="B66" s="91"/>
      <c r="C66" s="91"/>
      <c r="D66" s="91"/>
      <c r="E66" s="91"/>
      <c r="F66" s="92"/>
      <c r="G66" s="65"/>
      <c r="H66" s="66" t="s">
        <v>23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7"/>
      <c r="AK66" s="123" t="s">
        <v>57</v>
      </c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 t="s">
        <v>60</v>
      </c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69">
        <v>13979</v>
      </c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>
        <v>979</v>
      </c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>
        <v>979</v>
      </c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>
        <v>0</v>
      </c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102">
        <v>0</v>
      </c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4"/>
      <c r="EH66" s="70">
        <f>DD66/BZ66</f>
        <v>0</v>
      </c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>
        <f>DR66/CN66</f>
        <v>0</v>
      </c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</row>
    <row r="67" spans="1:167" s="64" customFormat="1" ht="15.75" hidden="1" customHeight="1" x14ac:dyDescent="0.2">
      <c r="A67" s="90"/>
      <c r="B67" s="91"/>
      <c r="C67" s="91"/>
      <c r="D67" s="91"/>
      <c r="E67" s="91"/>
      <c r="F67" s="92"/>
      <c r="G67" s="65"/>
      <c r="H67" s="66" t="s">
        <v>24</v>
      </c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7"/>
      <c r="AK67" s="71" t="s">
        <v>25</v>
      </c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 t="s">
        <v>25</v>
      </c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69">
        <v>0</v>
      </c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>
        <v>0</v>
      </c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>
        <v>0</v>
      </c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>
        <v>0</v>
      </c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>
        <v>0</v>
      </c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70" t="s">
        <v>25</v>
      </c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 t="s">
        <v>25</v>
      </c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</row>
    <row r="68" spans="1:167" s="64" customFormat="1" ht="60" hidden="1" customHeight="1" x14ac:dyDescent="0.2">
      <c r="A68" s="111"/>
      <c r="B68" s="112"/>
      <c r="C68" s="112"/>
      <c r="D68" s="112"/>
      <c r="E68" s="112"/>
      <c r="F68" s="113"/>
      <c r="G68" s="75"/>
      <c r="H68" s="76" t="s">
        <v>26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8" t="s">
        <v>25</v>
      </c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 t="s">
        <v>25</v>
      </c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9">
        <v>0</v>
      </c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>
        <v>0</v>
      </c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>
        <v>0</v>
      </c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>
        <v>0</v>
      </c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>
        <v>0</v>
      </c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80" t="s">
        <v>25</v>
      </c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 t="s">
        <v>25</v>
      </c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</row>
    <row r="69" spans="1:167" s="54" customFormat="1" ht="42.75" hidden="1" customHeight="1" x14ac:dyDescent="0.2">
      <c r="A69" s="45" t="s">
        <v>35</v>
      </c>
      <c r="B69" s="46"/>
      <c r="C69" s="46"/>
      <c r="D69" s="46"/>
      <c r="E69" s="46"/>
      <c r="F69" s="47"/>
      <c r="G69" s="48"/>
      <c r="H69" s="49" t="s">
        <v>61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0"/>
      <c r="AK69" s="51" t="str">
        <f>AK71</f>
        <v>январь 2014 год</v>
      </c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 t="str">
        <f>AX71</f>
        <v>декабрь 2015 год</v>
      </c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2">
        <f>SUM(BK71:BY73)</f>
        <v>21000</v>
      </c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>
        <f>SUM(BZ71:CM73)</f>
        <v>12317</v>
      </c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>
        <f>SUM(CN71:DC73)</f>
        <v>12317</v>
      </c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>
        <f>SUM(DD71:DQ73)</f>
        <v>0</v>
      </c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>
        <f>SUM(DR71:EG73)</f>
        <v>0</v>
      </c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3">
        <f>SUM(EH71:EU73)</f>
        <v>0</v>
      </c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>
        <f>SUM(EV71:FK73)</f>
        <v>0</v>
      </c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</row>
    <row r="70" spans="1:167" s="64" customFormat="1" ht="13.5" hidden="1" customHeight="1" x14ac:dyDescent="0.2">
      <c r="A70" s="90"/>
      <c r="B70" s="91"/>
      <c r="C70" s="91"/>
      <c r="D70" s="91"/>
      <c r="E70" s="91"/>
      <c r="F70" s="92"/>
      <c r="G70" s="58"/>
      <c r="H70" s="59" t="s">
        <v>22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s="64" customFormat="1" ht="36.75" hidden="1" customHeight="1" x14ac:dyDescent="0.2">
      <c r="A71" s="90"/>
      <c r="B71" s="91"/>
      <c r="C71" s="91"/>
      <c r="D71" s="91"/>
      <c r="E71" s="91"/>
      <c r="F71" s="92"/>
      <c r="G71" s="65"/>
      <c r="H71" s="66" t="s">
        <v>23</v>
      </c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7"/>
      <c r="AK71" s="123" t="s">
        <v>57</v>
      </c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 t="s">
        <v>58</v>
      </c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69">
        <v>21000</v>
      </c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>
        <v>12317</v>
      </c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>
        <v>12317</v>
      </c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>
        <v>0</v>
      </c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102">
        <v>0</v>
      </c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4"/>
      <c r="EH71" s="70">
        <f>DD71/BZ71</f>
        <v>0</v>
      </c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>
        <f>DR71/CN71</f>
        <v>0</v>
      </c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</row>
    <row r="72" spans="1:167" s="64" customFormat="1" ht="15.75" hidden="1" customHeight="1" x14ac:dyDescent="0.2">
      <c r="A72" s="90"/>
      <c r="B72" s="91"/>
      <c r="C72" s="91"/>
      <c r="D72" s="91"/>
      <c r="E72" s="91"/>
      <c r="F72" s="92"/>
      <c r="G72" s="65"/>
      <c r="H72" s="66" t="s">
        <v>24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7"/>
      <c r="AK72" s="71" t="s">
        <v>25</v>
      </c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 t="s">
        <v>25</v>
      </c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69">
        <v>0</v>
      </c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>
        <v>0</v>
      </c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>
        <v>0</v>
      </c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>
        <v>0</v>
      </c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>
        <v>0</v>
      </c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70" t="s">
        <v>25</v>
      </c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 t="s">
        <v>25</v>
      </c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</row>
    <row r="73" spans="1:167" s="64" customFormat="1" ht="60" hidden="1" customHeight="1" x14ac:dyDescent="0.2">
      <c r="A73" s="111"/>
      <c r="B73" s="112"/>
      <c r="C73" s="112"/>
      <c r="D73" s="112"/>
      <c r="E73" s="112"/>
      <c r="F73" s="113"/>
      <c r="G73" s="75"/>
      <c r="H73" s="76" t="s">
        <v>26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8" t="s">
        <v>25</v>
      </c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 t="s">
        <v>25</v>
      </c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9">
        <v>0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>
        <v>0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>
        <v>0</v>
      </c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>
        <v>0</v>
      </c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>
        <v>0</v>
      </c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80" t="s">
        <v>25</v>
      </c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 t="s">
        <v>25</v>
      </c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</row>
    <row r="74" spans="1:167" s="54" customFormat="1" ht="44.25" hidden="1" customHeight="1" x14ac:dyDescent="0.2">
      <c r="A74" s="45" t="s">
        <v>38</v>
      </c>
      <c r="B74" s="46"/>
      <c r="C74" s="46"/>
      <c r="D74" s="46"/>
      <c r="E74" s="46"/>
      <c r="F74" s="47"/>
      <c r="G74" s="48"/>
      <c r="H74" s="49" t="s">
        <v>62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50"/>
      <c r="AK74" s="51" t="str">
        <f>AK76</f>
        <v>январь 2014 год</v>
      </c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 t="str">
        <f>AX76</f>
        <v>декабрь 2016 год</v>
      </c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2">
        <f>SUM(BK76:BY78)</f>
        <v>50254</v>
      </c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>
        <f>SUM(BZ76:CM78)</f>
        <v>0</v>
      </c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>
        <f>SUM(CN76:DC78)</f>
        <v>0</v>
      </c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>
        <f>SUM(DD76:DQ78)</f>
        <v>0</v>
      </c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>
        <f>SUM(DR76:EG78)</f>
        <v>0</v>
      </c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3">
        <f>SUM(EH76:EU78)</f>
        <v>0</v>
      </c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>
        <f>SUM(EV76:FK78)</f>
        <v>0</v>
      </c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</row>
    <row r="75" spans="1:167" s="64" customFormat="1" ht="13.5" hidden="1" customHeight="1" x14ac:dyDescent="0.2">
      <c r="A75" s="90"/>
      <c r="B75" s="91"/>
      <c r="C75" s="91"/>
      <c r="D75" s="91"/>
      <c r="E75" s="91"/>
      <c r="F75" s="92"/>
      <c r="G75" s="58"/>
      <c r="H75" s="59" t="s">
        <v>22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</row>
    <row r="76" spans="1:167" s="64" customFormat="1" ht="36.75" hidden="1" customHeight="1" x14ac:dyDescent="0.2">
      <c r="A76" s="90"/>
      <c r="B76" s="91"/>
      <c r="C76" s="91"/>
      <c r="D76" s="91"/>
      <c r="E76" s="91"/>
      <c r="F76" s="92"/>
      <c r="G76" s="65"/>
      <c r="H76" s="66" t="s">
        <v>23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7"/>
      <c r="AK76" s="123" t="s">
        <v>57</v>
      </c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 t="s">
        <v>60</v>
      </c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69">
        <v>50254</v>
      </c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>
        <v>0</v>
      </c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>
        <v>0</v>
      </c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>
        <v>0</v>
      </c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102">
        <v>0</v>
      </c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4"/>
      <c r="EH76" s="70">
        <v>0</v>
      </c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>
        <v>0</v>
      </c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</row>
    <row r="77" spans="1:167" s="64" customFormat="1" ht="15.75" hidden="1" customHeight="1" x14ac:dyDescent="0.2">
      <c r="A77" s="90"/>
      <c r="B77" s="91"/>
      <c r="C77" s="91"/>
      <c r="D77" s="91"/>
      <c r="E77" s="91"/>
      <c r="F77" s="92"/>
      <c r="G77" s="65"/>
      <c r="H77" s="66" t="s">
        <v>24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7"/>
      <c r="AK77" s="71" t="s">
        <v>25</v>
      </c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 t="s">
        <v>25</v>
      </c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69">
        <v>0</v>
      </c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>
        <v>0</v>
      </c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>
        <v>0</v>
      </c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>
        <v>0</v>
      </c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>
        <v>0</v>
      </c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70" t="s">
        <v>25</v>
      </c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 t="s">
        <v>25</v>
      </c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</row>
    <row r="78" spans="1:167" s="64" customFormat="1" ht="60" hidden="1" customHeight="1" x14ac:dyDescent="0.2">
      <c r="A78" s="111"/>
      <c r="B78" s="112"/>
      <c r="C78" s="112"/>
      <c r="D78" s="112"/>
      <c r="E78" s="112"/>
      <c r="F78" s="113"/>
      <c r="G78" s="75"/>
      <c r="H78" s="76" t="s">
        <v>26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8" t="s">
        <v>25</v>
      </c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 t="s">
        <v>25</v>
      </c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9">
        <v>0</v>
      </c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v>0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>
        <v>0</v>
      </c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>
        <v>0</v>
      </c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>
        <v>0</v>
      </c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80" t="s">
        <v>25</v>
      </c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 t="s">
        <v>25</v>
      </c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54" customFormat="1" ht="45" hidden="1" customHeight="1" x14ac:dyDescent="0.2">
      <c r="A79" s="45" t="s">
        <v>63</v>
      </c>
      <c r="B79" s="46"/>
      <c r="C79" s="46"/>
      <c r="D79" s="46"/>
      <c r="E79" s="46"/>
      <c r="F79" s="47"/>
      <c r="G79" s="48"/>
      <c r="H79" s="49" t="s">
        <v>64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50"/>
      <c r="AK79" s="51" t="str">
        <f>AK81</f>
        <v>январь 2014 год</v>
      </c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 t="str">
        <f>AX81</f>
        <v>декабрь 2016 год</v>
      </c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2">
        <f>SUM(BK81:BY83)</f>
        <v>71224</v>
      </c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>
        <f>SUM(BZ81:CM83)</f>
        <v>7900</v>
      </c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>
        <f>SUM(CN81:DC83)</f>
        <v>7900</v>
      </c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>
        <f>SUM(DD81:DQ83)</f>
        <v>0</v>
      </c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>
        <f>SUM(DR81:EG83)</f>
        <v>0</v>
      </c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3">
        <f>SUM(EH81:EU83)</f>
        <v>0</v>
      </c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>
        <f>SUM(EV81:FK83)</f>
        <v>0</v>
      </c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</row>
    <row r="80" spans="1:167" s="64" customFormat="1" ht="13.5" hidden="1" customHeight="1" x14ac:dyDescent="0.2">
      <c r="A80" s="90"/>
      <c r="B80" s="91"/>
      <c r="C80" s="91"/>
      <c r="D80" s="91"/>
      <c r="E80" s="91"/>
      <c r="F80" s="92"/>
      <c r="G80" s="58"/>
      <c r="H80" s="59" t="s">
        <v>22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</row>
    <row r="81" spans="1:167" s="64" customFormat="1" ht="36.75" hidden="1" customHeight="1" x14ac:dyDescent="0.2">
      <c r="A81" s="90"/>
      <c r="B81" s="91"/>
      <c r="C81" s="91"/>
      <c r="D81" s="91"/>
      <c r="E81" s="91"/>
      <c r="F81" s="92"/>
      <c r="G81" s="65"/>
      <c r="H81" s="66" t="s">
        <v>23</v>
      </c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7"/>
      <c r="AK81" s="123" t="s">
        <v>57</v>
      </c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 t="s">
        <v>60</v>
      </c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69">
        <v>71224</v>
      </c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>
        <v>7900</v>
      </c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>
        <v>7900</v>
      </c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>
        <v>0</v>
      </c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102">
        <v>0</v>
      </c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4"/>
      <c r="EH81" s="70">
        <f>DD81/BZ81</f>
        <v>0</v>
      </c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>
        <f>DR81/CN81</f>
        <v>0</v>
      </c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</row>
    <row r="82" spans="1:167" s="64" customFormat="1" ht="15.75" hidden="1" customHeight="1" x14ac:dyDescent="0.2">
      <c r="A82" s="90"/>
      <c r="B82" s="91"/>
      <c r="C82" s="91"/>
      <c r="D82" s="91"/>
      <c r="E82" s="91"/>
      <c r="F82" s="92"/>
      <c r="G82" s="65"/>
      <c r="H82" s="66" t="s">
        <v>24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7"/>
      <c r="AK82" s="71" t="s">
        <v>25</v>
      </c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 t="s">
        <v>25</v>
      </c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69">
        <v>0</v>
      </c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>
        <v>0</v>
      </c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>
        <v>0</v>
      </c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>
        <v>0</v>
      </c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>
        <v>0</v>
      </c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70" t="s">
        <v>25</v>
      </c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 t="s">
        <v>25</v>
      </c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</row>
    <row r="83" spans="1:167" s="64" customFormat="1" ht="60" hidden="1" customHeight="1" x14ac:dyDescent="0.2">
      <c r="A83" s="111"/>
      <c r="B83" s="112"/>
      <c r="C83" s="112"/>
      <c r="D83" s="112"/>
      <c r="E83" s="112"/>
      <c r="F83" s="113"/>
      <c r="G83" s="75"/>
      <c r="H83" s="76" t="s">
        <v>26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8" t="s">
        <v>25</v>
      </c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 t="s">
        <v>25</v>
      </c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9">
        <v>0</v>
      </c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v>0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>
        <v>0</v>
      </c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>
        <v>0</v>
      </c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>
        <v>0</v>
      </c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80" t="s">
        <v>25</v>
      </c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 t="s">
        <v>25</v>
      </c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</row>
    <row r="84" spans="1:167" s="54" customFormat="1" ht="42.75" hidden="1" customHeight="1" x14ac:dyDescent="0.2">
      <c r="A84" s="45" t="s">
        <v>65</v>
      </c>
      <c r="B84" s="46"/>
      <c r="C84" s="46"/>
      <c r="D84" s="46"/>
      <c r="E84" s="46"/>
      <c r="F84" s="47"/>
      <c r="G84" s="48"/>
      <c r="H84" s="49" t="s">
        <v>66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50"/>
      <c r="AK84" s="51" t="str">
        <f>AK86</f>
        <v>ноябрь 2010 год</v>
      </c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 t="str">
        <f>AX86</f>
        <v>сентябрь 2015 год</v>
      </c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2">
        <f>SUM(BK86:BY88)</f>
        <v>478062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>
        <f>SUM(BZ86:CM88)</f>
        <v>94947</v>
      </c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>
        <f>SUM(CN86:DC88)</f>
        <v>363033</v>
      </c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>
        <f>SUM(DD86:DQ88)</f>
        <v>32397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>
        <f>SUM(DR86:EG88)</f>
        <v>300483</v>
      </c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3">
        <f>SUM(EH86:EU88)</f>
        <v>0.3412114126828652</v>
      </c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>
        <f>SUM(EV86:FK88)</f>
        <v>0.82770161390286834</v>
      </c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</row>
    <row r="85" spans="1:167" s="64" customFormat="1" ht="13.5" hidden="1" customHeight="1" x14ac:dyDescent="0.2">
      <c r="A85" s="90"/>
      <c r="B85" s="91"/>
      <c r="C85" s="91"/>
      <c r="D85" s="91"/>
      <c r="E85" s="91"/>
      <c r="F85" s="92"/>
      <c r="G85" s="58"/>
      <c r="H85" s="59" t="s">
        <v>22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</row>
    <row r="86" spans="1:167" s="64" customFormat="1" ht="36.75" hidden="1" customHeight="1" x14ac:dyDescent="0.2">
      <c r="A86" s="90"/>
      <c r="B86" s="91"/>
      <c r="C86" s="91"/>
      <c r="D86" s="91"/>
      <c r="E86" s="91"/>
      <c r="F86" s="92"/>
      <c r="G86" s="65"/>
      <c r="H86" s="66" t="s">
        <v>23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7"/>
      <c r="AK86" s="123" t="s">
        <v>51</v>
      </c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 t="s">
        <v>67</v>
      </c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69">
        <v>478062</v>
      </c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>
        <v>94947</v>
      </c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102">
        <f>268086+94947</f>
        <v>363033</v>
      </c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4"/>
      <c r="DD86" s="69">
        <v>32397</v>
      </c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102">
        <f>268086+32397</f>
        <v>300483</v>
      </c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4"/>
      <c r="EH86" s="70">
        <f>DD86/BZ86</f>
        <v>0.3412114126828652</v>
      </c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>
        <f>DR86/CN86</f>
        <v>0.82770161390286834</v>
      </c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</row>
    <row r="87" spans="1:167" s="64" customFormat="1" ht="15.75" hidden="1" customHeight="1" x14ac:dyDescent="0.2">
      <c r="A87" s="90"/>
      <c r="B87" s="91"/>
      <c r="C87" s="91"/>
      <c r="D87" s="91"/>
      <c r="E87" s="91"/>
      <c r="F87" s="92"/>
      <c r="G87" s="65"/>
      <c r="H87" s="66" t="s">
        <v>24</v>
      </c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7"/>
      <c r="AK87" s="71" t="s">
        <v>25</v>
      </c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 t="s">
        <v>25</v>
      </c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69">
        <v>0</v>
      </c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>
        <v>0</v>
      </c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>
        <v>0</v>
      </c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>
        <v>0</v>
      </c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>
        <v>0</v>
      </c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70" t="s">
        <v>25</v>
      </c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 t="s">
        <v>25</v>
      </c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</row>
    <row r="88" spans="1:167" s="64" customFormat="1" ht="3.75" hidden="1" customHeight="1" x14ac:dyDescent="0.2">
      <c r="A88" s="111"/>
      <c r="B88" s="112"/>
      <c r="C88" s="112"/>
      <c r="D88" s="112"/>
      <c r="E88" s="112"/>
      <c r="F88" s="113"/>
      <c r="G88" s="75"/>
      <c r="H88" s="76" t="s">
        <v>26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8" t="s">
        <v>25</v>
      </c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 t="s">
        <v>25</v>
      </c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9">
        <v>0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>
        <v>0</v>
      </c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>
        <v>0</v>
      </c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>
        <v>0</v>
      </c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>
        <v>0</v>
      </c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80" t="s">
        <v>25</v>
      </c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 t="s">
        <v>25</v>
      </c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</row>
    <row r="89" spans="1:167" s="124" customFormat="1" ht="3.75" customHeight="1" x14ac:dyDescent="0.25"/>
    <row r="90" spans="1:167" s="126" customFormat="1" ht="12.75" customHeight="1" x14ac:dyDescent="0.2">
      <c r="A90" s="125" t="s">
        <v>68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</row>
    <row r="91" spans="1:167" s="126" customFormat="1" ht="24.75" customHeight="1" x14ac:dyDescent="0.2">
      <c r="A91" s="125" t="s">
        <v>69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</row>
    <row r="92" spans="1:167" s="126" customFormat="1" ht="12.75" customHeight="1" x14ac:dyDescent="0.2">
      <c r="A92" s="126" t="s">
        <v>70</v>
      </c>
    </row>
  </sheetData>
  <mergeCells count="890">
    <mergeCell ref="A90:FK90"/>
    <mergeCell ref="A91:FK91"/>
    <mergeCell ref="BZ88:CM88"/>
    <mergeCell ref="CN88:DC88"/>
    <mergeCell ref="DD88:DQ88"/>
    <mergeCell ref="DR88:EG88"/>
    <mergeCell ref="EH88:EU88"/>
    <mergeCell ref="EV88:FK88"/>
    <mergeCell ref="CN87:DC87"/>
    <mergeCell ref="DD87:DQ87"/>
    <mergeCell ref="DR87:EG87"/>
    <mergeCell ref="EH87:EU87"/>
    <mergeCell ref="EV87:FK87"/>
    <mergeCell ref="A88:F88"/>
    <mergeCell ref="H88:AJ88"/>
    <mergeCell ref="AK88:AW88"/>
    <mergeCell ref="AX88:BJ88"/>
    <mergeCell ref="BK88:BY88"/>
    <mergeCell ref="A87:F87"/>
    <mergeCell ref="H87:AJ87"/>
    <mergeCell ref="AK87:AW87"/>
    <mergeCell ref="AX87:BJ87"/>
    <mergeCell ref="BK87:BY87"/>
    <mergeCell ref="BZ87:CM87"/>
    <mergeCell ref="BZ86:CM86"/>
    <mergeCell ref="CN86:DC86"/>
    <mergeCell ref="DD86:DQ86"/>
    <mergeCell ref="DR86:EG86"/>
    <mergeCell ref="EH86:EU86"/>
    <mergeCell ref="EV86:FK86"/>
    <mergeCell ref="CN85:DC85"/>
    <mergeCell ref="DD85:DQ85"/>
    <mergeCell ref="DR85:EG85"/>
    <mergeCell ref="EH85:EU85"/>
    <mergeCell ref="EV85:FK85"/>
    <mergeCell ref="A86:F86"/>
    <mergeCell ref="H86:AJ86"/>
    <mergeCell ref="AK86:AW86"/>
    <mergeCell ref="AX86:BJ86"/>
    <mergeCell ref="BK86:BY86"/>
    <mergeCell ref="A85:F85"/>
    <mergeCell ref="H85:AJ85"/>
    <mergeCell ref="AK85:AW85"/>
    <mergeCell ref="AX85:BJ85"/>
    <mergeCell ref="BK85:BY85"/>
    <mergeCell ref="BZ85:CM85"/>
    <mergeCell ref="BZ84:CM84"/>
    <mergeCell ref="CN84:DC84"/>
    <mergeCell ref="DD84:DQ84"/>
    <mergeCell ref="DR84:EG84"/>
    <mergeCell ref="EH84:EU84"/>
    <mergeCell ref="EV84:FK84"/>
    <mergeCell ref="CN83:DC83"/>
    <mergeCell ref="DD83:DQ83"/>
    <mergeCell ref="DR83:EG83"/>
    <mergeCell ref="EH83:EU83"/>
    <mergeCell ref="EV83:FK83"/>
    <mergeCell ref="A84:F84"/>
    <mergeCell ref="H84:AJ84"/>
    <mergeCell ref="AK84:AW84"/>
    <mergeCell ref="AX84:BJ84"/>
    <mergeCell ref="BK84:BY84"/>
    <mergeCell ref="A83:F83"/>
    <mergeCell ref="H83:AJ83"/>
    <mergeCell ref="AK83:AW83"/>
    <mergeCell ref="AX83:BJ83"/>
    <mergeCell ref="BK83:BY83"/>
    <mergeCell ref="BZ83:CM83"/>
    <mergeCell ref="BZ82:CM82"/>
    <mergeCell ref="CN82:DC82"/>
    <mergeCell ref="DD82:DQ82"/>
    <mergeCell ref="DR82:EG82"/>
    <mergeCell ref="EH82:EU82"/>
    <mergeCell ref="EV82:FK82"/>
    <mergeCell ref="CN81:DC81"/>
    <mergeCell ref="DD81:DQ81"/>
    <mergeCell ref="DR81:EG81"/>
    <mergeCell ref="EH81:EU81"/>
    <mergeCell ref="EV81:FK81"/>
    <mergeCell ref="A82:F82"/>
    <mergeCell ref="H82:AJ82"/>
    <mergeCell ref="AK82:AW82"/>
    <mergeCell ref="AX82:BJ82"/>
    <mergeCell ref="BK82:BY82"/>
    <mergeCell ref="A81:F81"/>
    <mergeCell ref="H81:AJ81"/>
    <mergeCell ref="AK81:AW81"/>
    <mergeCell ref="AX81:BJ81"/>
    <mergeCell ref="BK81:BY81"/>
    <mergeCell ref="BZ81:CM81"/>
    <mergeCell ref="BZ80:CM80"/>
    <mergeCell ref="CN80:DC80"/>
    <mergeCell ref="DD80:DQ80"/>
    <mergeCell ref="DR80:EG80"/>
    <mergeCell ref="EH80:EU80"/>
    <mergeCell ref="EV80:FK80"/>
    <mergeCell ref="CN79:DC79"/>
    <mergeCell ref="DD79:DQ79"/>
    <mergeCell ref="DR79:EG79"/>
    <mergeCell ref="EH79:EU79"/>
    <mergeCell ref="EV79:FK79"/>
    <mergeCell ref="A80:F80"/>
    <mergeCell ref="H80:AJ80"/>
    <mergeCell ref="AK80:AW80"/>
    <mergeCell ref="AX80:BJ80"/>
    <mergeCell ref="BK80:BY80"/>
    <mergeCell ref="A79:F79"/>
    <mergeCell ref="H79:AJ79"/>
    <mergeCell ref="AK79:AW79"/>
    <mergeCell ref="AX79:BJ79"/>
    <mergeCell ref="BK79:BY79"/>
    <mergeCell ref="BZ79:CM79"/>
    <mergeCell ref="BZ78:CM78"/>
    <mergeCell ref="CN78:DC78"/>
    <mergeCell ref="DD78:DQ78"/>
    <mergeCell ref="DR78:EG78"/>
    <mergeCell ref="EH78:EU78"/>
    <mergeCell ref="EV78:FK78"/>
    <mergeCell ref="CN77:DC77"/>
    <mergeCell ref="DD77:DQ77"/>
    <mergeCell ref="DR77:EG77"/>
    <mergeCell ref="EH77:EU77"/>
    <mergeCell ref="EV77:FK77"/>
    <mergeCell ref="A78:F78"/>
    <mergeCell ref="H78:AJ78"/>
    <mergeCell ref="AK78:AW78"/>
    <mergeCell ref="AX78:BJ78"/>
    <mergeCell ref="BK78:BY78"/>
    <mergeCell ref="A77:F77"/>
    <mergeCell ref="H77:AJ77"/>
    <mergeCell ref="AK77:AW77"/>
    <mergeCell ref="AX77:BJ77"/>
    <mergeCell ref="BK77:BY77"/>
    <mergeCell ref="BZ77:CM77"/>
    <mergeCell ref="BZ76:CM76"/>
    <mergeCell ref="CN76:DC76"/>
    <mergeCell ref="DD76:DQ76"/>
    <mergeCell ref="DR76:EG76"/>
    <mergeCell ref="EH76:EU76"/>
    <mergeCell ref="EV76:FK76"/>
    <mergeCell ref="CN75:DC75"/>
    <mergeCell ref="DD75:DQ75"/>
    <mergeCell ref="DR75:EG75"/>
    <mergeCell ref="EH75:EU75"/>
    <mergeCell ref="EV75:FK75"/>
    <mergeCell ref="A76:F76"/>
    <mergeCell ref="H76:AJ76"/>
    <mergeCell ref="AK76:AW76"/>
    <mergeCell ref="AX76:BJ76"/>
    <mergeCell ref="BK76:BY76"/>
    <mergeCell ref="A75:F75"/>
    <mergeCell ref="H75:AJ75"/>
    <mergeCell ref="AK75:AW75"/>
    <mergeCell ref="AX75:BJ75"/>
    <mergeCell ref="BK75:BY75"/>
    <mergeCell ref="BZ75:CM75"/>
    <mergeCell ref="BZ74:CM74"/>
    <mergeCell ref="CN74:DC74"/>
    <mergeCell ref="DD74:DQ74"/>
    <mergeCell ref="DR74:EG74"/>
    <mergeCell ref="EH74:EU74"/>
    <mergeCell ref="EV74:FK74"/>
    <mergeCell ref="CN73:DC73"/>
    <mergeCell ref="DD73:DQ73"/>
    <mergeCell ref="DR73:EG73"/>
    <mergeCell ref="EH73:EU73"/>
    <mergeCell ref="EV73:FK73"/>
    <mergeCell ref="A74:F74"/>
    <mergeCell ref="H74:AJ74"/>
    <mergeCell ref="AK74:AW74"/>
    <mergeCell ref="AX74:BJ74"/>
    <mergeCell ref="BK74:BY74"/>
    <mergeCell ref="A73:F73"/>
    <mergeCell ref="H73:AJ73"/>
    <mergeCell ref="AK73:AW73"/>
    <mergeCell ref="AX73:BJ73"/>
    <mergeCell ref="BK73:BY73"/>
    <mergeCell ref="BZ73:CM73"/>
    <mergeCell ref="BZ72:CM72"/>
    <mergeCell ref="CN72:DC72"/>
    <mergeCell ref="DD72:DQ72"/>
    <mergeCell ref="DR72:EG72"/>
    <mergeCell ref="EH72:EU72"/>
    <mergeCell ref="EV72:FK72"/>
    <mergeCell ref="CN71:DC71"/>
    <mergeCell ref="DD71:DQ71"/>
    <mergeCell ref="DR71:EG71"/>
    <mergeCell ref="EH71:EU71"/>
    <mergeCell ref="EV71:FK71"/>
    <mergeCell ref="A72:F72"/>
    <mergeCell ref="H72:AJ72"/>
    <mergeCell ref="AK72:AW72"/>
    <mergeCell ref="AX72:BJ72"/>
    <mergeCell ref="BK72:BY72"/>
    <mergeCell ref="A71:F71"/>
    <mergeCell ref="H71:AJ71"/>
    <mergeCell ref="AK71:AW71"/>
    <mergeCell ref="AX71:BJ71"/>
    <mergeCell ref="BK71:BY71"/>
    <mergeCell ref="BZ71:CM71"/>
    <mergeCell ref="BZ70:CM70"/>
    <mergeCell ref="CN70:DC70"/>
    <mergeCell ref="DD70:DQ70"/>
    <mergeCell ref="DR70:EG70"/>
    <mergeCell ref="EH70:EU70"/>
    <mergeCell ref="EV70:FK70"/>
    <mergeCell ref="CN69:DC69"/>
    <mergeCell ref="DD69:DQ69"/>
    <mergeCell ref="DR69:EG69"/>
    <mergeCell ref="EH69:EU69"/>
    <mergeCell ref="EV69:FK69"/>
    <mergeCell ref="A70:F70"/>
    <mergeCell ref="H70:AJ70"/>
    <mergeCell ref="AK70:AW70"/>
    <mergeCell ref="AX70:BJ70"/>
    <mergeCell ref="BK70:BY70"/>
    <mergeCell ref="A69:F69"/>
    <mergeCell ref="H69:AJ69"/>
    <mergeCell ref="AK69:AW69"/>
    <mergeCell ref="AX69:BJ69"/>
    <mergeCell ref="BK69:BY69"/>
    <mergeCell ref="BZ69:CM69"/>
    <mergeCell ref="BZ68:CM68"/>
    <mergeCell ref="CN68:DC68"/>
    <mergeCell ref="DD68:DQ68"/>
    <mergeCell ref="DR68:EG68"/>
    <mergeCell ref="EH68:EU68"/>
    <mergeCell ref="EV68:FK68"/>
    <mergeCell ref="CN67:DC67"/>
    <mergeCell ref="DD67:DQ67"/>
    <mergeCell ref="DR67:EG67"/>
    <mergeCell ref="EH67:EU67"/>
    <mergeCell ref="EV67:FK67"/>
    <mergeCell ref="A68:F68"/>
    <mergeCell ref="H68:AJ68"/>
    <mergeCell ref="AK68:AW68"/>
    <mergeCell ref="AX68:BJ68"/>
    <mergeCell ref="BK68:BY68"/>
    <mergeCell ref="A67:F67"/>
    <mergeCell ref="H67:AJ67"/>
    <mergeCell ref="AK67:AW67"/>
    <mergeCell ref="AX67:BJ67"/>
    <mergeCell ref="BK67:BY67"/>
    <mergeCell ref="BZ67:CM67"/>
    <mergeCell ref="BZ66:CM66"/>
    <mergeCell ref="CN66:DC66"/>
    <mergeCell ref="DD66:DQ66"/>
    <mergeCell ref="DR66:EG66"/>
    <mergeCell ref="EH66:EU66"/>
    <mergeCell ref="EV66:FK66"/>
    <mergeCell ref="CN65:DC65"/>
    <mergeCell ref="DD65:DQ65"/>
    <mergeCell ref="DR65:EG65"/>
    <mergeCell ref="EH65:EU65"/>
    <mergeCell ref="EV65:FK65"/>
    <mergeCell ref="A66:F66"/>
    <mergeCell ref="H66:AJ66"/>
    <mergeCell ref="AK66:AW66"/>
    <mergeCell ref="AX66:BJ66"/>
    <mergeCell ref="BK66:BY66"/>
    <mergeCell ref="A65:F65"/>
    <mergeCell ref="H65:AJ65"/>
    <mergeCell ref="AK65:AW65"/>
    <mergeCell ref="AX65:BJ65"/>
    <mergeCell ref="BK65:BY65"/>
    <mergeCell ref="BZ65:CM65"/>
    <mergeCell ref="BZ64:CM64"/>
    <mergeCell ref="CN64:DC64"/>
    <mergeCell ref="DD64:DQ64"/>
    <mergeCell ref="DR64:EG64"/>
    <mergeCell ref="EH64:EU64"/>
    <mergeCell ref="EV64:FK64"/>
    <mergeCell ref="CN63:DC63"/>
    <mergeCell ref="DD63:DQ63"/>
    <mergeCell ref="DR63:EG63"/>
    <mergeCell ref="EH63:EU63"/>
    <mergeCell ref="EV63:FK63"/>
    <mergeCell ref="A64:F64"/>
    <mergeCell ref="H64:AJ64"/>
    <mergeCell ref="AK64:AW64"/>
    <mergeCell ref="AX64:BJ64"/>
    <mergeCell ref="BK64:BY64"/>
    <mergeCell ref="A63:F63"/>
    <mergeCell ref="H63:AJ63"/>
    <mergeCell ref="AK63:AW63"/>
    <mergeCell ref="AX63:BJ63"/>
    <mergeCell ref="BK63:BY63"/>
    <mergeCell ref="BZ63:CM63"/>
    <mergeCell ref="BZ62:CM62"/>
    <mergeCell ref="CN62:DC62"/>
    <mergeCell ref="DD62:DQ62"/>
    <mergeCell ref="DR62:EG62"/>
    <mergeCell ref="EH62:EU62"/>
    <mergeCell ref="EV62:FK62"/>
    <mergeCell ref="CN61:DC61"/>
    <mergeCell ref="DD61:DQ61"/>
    <mergeCell ref="DR61:EG61"/>
    <mergeCell ref="EH61:EU61"/>
    <mergeCell ref="EV61:FK61"/>
    <mergeCell ref="A62:F62"/>
    <mergeCell ref="H62:AJ62"/>
    <mergeCell ref="AK62:AW62"/>
    <mergeCell ref="AX62:BJ62"/>
    <mergeCell ref="BK62:BY62"/>
    <mergeCell ref="A61:F61"/>
    <mergeCell ref="H61:AJ61"/>
    <mergeCell ref="AK61:AW61"/>
    <mergeCell ref="AX61:BJ61"/>
    <mergeCell ref="BK61:BY61"/>
    <mergeCell ref="BZ61:CM61"/>
    <mergeCell ref="BZ60:CM60"/>
    <mergeCell ref="CN60:DC60"/>
    <mergeCell ref="DD60:DQ60"/>
    <mergeCell ref="DR60:EG60"/>
    <mergeCell ref="EH60:EU60"/>
    <mergeCell ref="EV60:FK60"/>
    <mergeCell ref="CN59:DC59"/>
    <mergeCell ref="DD59:DQ59"/>
    <mergeCell ref="DR59:EG59"/>
    <mergeCell ref="EH59:EU59"/>
    <mergeCell ref="EV59:FK59"/>
    <mergeCell ref="A60:F60"/>
    <mergeCell ref="H60:AJ60"/>
    <mergeCell ref="AK60:AW60"/>
    <mergeCell ref="AX60:BJ60"/>
    <mergeCell ref="BK60:BY60"/>
    <mergeCell ref="A59:F59"/>
    <mergeCell ref="H59:AJ59"/>
    <mergeCell ref="AK59:AW59"/>
    <mergeCell ref="AX59:BJ59"/>
    <mergeCell ref="BK59:BY59"/>
    <mergeCell ref="BZ59:CM59"/>
    <mergeCell ref="BZ58:CM58"/>
    <mergeCell ref="CN58:DC58"/>
    <mergeCell ref="DD58:DQ58"/>
    <mergeCell ref="DR58:EG58"/>
    <mergeCell ref="EH58:EU58"/>
    <mergeCell ref="EV58:FK58"/>
    <mergeCell ref="CN57:DC57"/>
    <mergeCell ref="DD57:DQ57"/>
    <mergeCell ref="DR57:EG57"/>
    <mergeCell ref="EH57:EU57"/>
    <mergeCell ref="EV57:FK57"/>
    <mergeCell ref="A58:F58"/>
    <mergeCell ref="H58:AJ58"/>
    <mergeCell ref="AK58:AW58"/>
    <mergeCell ref="AX58:BJ58"/>
    <mergeCell ref="BK58:BY58"/>
    <mergeCell ref="A57:F57"/>
    <mergeCell ref="H57:AJ57"/>
    <mergeCell ref="AK57:AW57"/>
    <mergeCell ref="AX57:BJ57"/>
    <mergeCell ref="BK57:BY57"/>
    <mergeCell ref="BZ57:CM57"/>
    <mergeCell ref="BZ56:CM56"/>
    <mergeCell ref="CN56:DC56"/>
    <mergeCell ref="DD56:DQ56"/>
    <mergeCell ref="DR56:EG56"/>
    <mergeCell ref="EH56:EU56"/>
    <mergeCell ref="EV56:FK56"/>
    <mergeCell ref="CN55:DC55"/>
    <mergeCell ref="DD55:DQ55"/>
    <mergeCell ref="DR55:EG55"/>
    <mergeCell ref="EH55:EU55"/>
    <mergeCell ref="EV55:FK55"/>
    <mergeCell ref="A56:F56"/>
    <mergeCell ref="H56:AJ56"/>
    <mergeCell ref="AK56:AW56"/>
    <mergeCell ref="AX56:BJ56"/>
    <mergeCell ref="BK56:BY56"/>
    <mergeCell ref="A55:F55"/>
    <mergeCell ref="H55:AJ55"/>
    <mergeCell ref="AK55:AW55"/>
    <mergeCell ref="AX55:BJ55"/>
    <mergeCell ref="BK55:BY55"/>
    <mergeCell ref="BZ55:CM55"/>
    <mergeCell ref="BZ54:CM54"/>
    <mergeCell ref="CN54:DC54"/>
    <mergeCell ref="DD54:DQ54"/>
    <mergeCell ref="DR54:EG54"/>
    <mergeCell ref="EH54:EU54"/>
    <mergeCell ref="EV54:FK54"/>
    <mergeCell ref="CN53:DC53"/>
    <mergeCell ref="DD53:DQ53"/>
    <mergeCell ref="DR53:EG53"/>
    <mergeCell ref="EH53:EU53"/>
    <mergeCell ref="EV53:FK53"/>
    <mergeCell ref="A54:F54"/>
    <mergeCell ref="H54:AJ54"/>
    <mergeCell ref="AK54:AW54"/>
    <mergeCell ref="AX54:BJ54"/>
    <mergeCell ref="BK54:BY54"/>
    <mergeCell ref="A53:F53"/>
    <mergeCell ref="H53:AJ53"/>
    <mergeCell ref="AK53:AW53"/>
    <mergeCell ref="AX53:BJ53"/>
    <mergeCell ref="BK53:BY53"/>
    <mergeCell ref="BZ53:CM53"/>
    <mergeCell ref="BZ52:CM52"/>
    <mergeCell ref="CN52:DC52"/>
    <mergeCell ref="DD52:DQ52"/>
    <mergeCell ref="DR52:EG52"/>
    <mergeCell ref="EH52:EU52"/>
    <mergeCell ref="EV52:FK52"/>
    <mergeCell ref="CN51:DC51"/>
    <mergeCell ref="DD51:DQ51"/>
    <mergeCell ref="DR51:EG51"/>
    <mergeCell ref="EH51:EU51"/>
    <mergeCell ref="EV51:FK51"/>
    <mergeCell ref="A52:F52"/>
    <mergeCell ref="H52:AJ52"/>
    <mergeCell ref="AK52:AW52"/>
    <mergeCell ref="AX52:BJ52"/>
    <mergeCell ref="BK52:BY52"/>
    <mergeCell ref="A51:F51"/>
    <mergeCell ref="H51:AJ51"/>
    <mergeCell ref="AK51:AW51"/>
    <mergeCell ref="AX51:BJ51"/>
    <mergeCell ref="BK51:BY51"/>
    <mergeCell ref="BZ51:CM51"/>
    <mergeCell ref="BZ50:CM50"/>
    <mergeCell ref="CN50:DC50"/>
    <mergeCell ref="DD50:DQ50"/>
    <mergeCell ref="DR50:EG50"/>
    <mergeCell ref="EH50:EU50"/>
    <mergeCell ref="EV50:FK50"/>
    <mergeCell ref="CN49:DC49"/>
    <mergeCell ref="DD49:DQ49"/>
    <mergeCell ref="DR49:EG49"/>
    <mergeCell ref="EH49:EU49"/>
    <mergeCell ref="EV49:FK49"/>
    <mergeCell ref="A50:F50"/>
    <mergeCell ref="H50:AJ50"/>
    <mergeCell ref="AK50:AW50"/>
    <mergeCell ref="AX50:BJ50"/>
    <mergeCell ref="BK50:BY50"/>
    <mergeCell ref="A49:F49"/>
    <mergeCell ref="H49:AJ49"/>
    <mergeCell ref="AK49:AW49"/>
    <mergeCell ref="AX49:BJ49"/>
    <mergeCell ref="BK49:BY49"/>
    <mergeCell ref="BZ49:CM49"/>
    <mergeCell ref="BZ48:CM48"/>
    <mergeCell ref="CN48:DC48"/>
    <mergeCell ref="DD48:DQ48"/>
    <mergeCell ref="DR48:EG48"/>
    <mergeCell ref="EH48:EU48"/>
    <mergeCell ref="EV48:FK48"/>
    <mergeCell ref="CN47:DC47"/>
    <mergeCell ref="DD47:DQ47"/>
    <mergeCell ref="DR47:EG47"/>
    <mergeCell ref="EH47:EU47"/>
    <mergeCell ref="EV47:FK47"/>
    <mergeCell ref="A48:F48"/>
    <mergeCell ref="H48:AJ48"/>
    <mergeCell ref="AK48:AW48"/>
    <mergeCell ref="AX48:BJ48"/>
    <mergeCell ref="BK48:BY48"/>
    <mergeCell ref="A47:F47"/>
    <mergeCell ref="H47:AJ47"/>
    <mergeCell ref="AK47:AW47"/>
    <mergeCell ref="AX47:BJ47"/>
    <mergeCell ref="BK47:BY47"/>
    <mergeCell ref="BZ47:CM47"/>
    <mergeCell ref="BZ46:CM46"/>
    <mergeCell ref="CN46:DC46"/>
    <mergeCell ref="DD46:DQ46"/>
    <mergeCell ref="DR46:EG46"/>
    <mergeCell ref="EH46:EU46"/>
    <mergeCell ref="EV46:FK46"/>
    <mergeCell ref="CN45:DC45"/>
    <mergeCell ref="DD45:DQ45"/>
    <mergeCell ref="DR45:EG45"/>
    <mergeCell ref="EH45:EU45"/>
    <mergeCell ref="EV45:FK45"/>
    <mergeCell ref="A46:F46"/>
    <mergeCell ref="H46:AJ46"/>
    <mergeCell ref="AK46:AW46"/>
    <mergeCell ref="AX46:BJ46"/>
    <mergeCell ref="BK46:BY46"/>
    <mergeCell ref="A45:F45"/>
    <mergeCell ref="H45:AJ45"/>
    <mergeCell ref="AK45:AW45"/>
    <mergeCell ref="AX45:BJ45"/>
    <mergeCell ref="BK45:BY45"/>
    <mergeCell ref="BZ45:CM45"/>
    <mergeCell ref="BZ44:CM44"/>
    <mergeCell ref="CN44:DC44"/>
    <mergeCell ref="DD44:DQ44"/>
    <mergeCell ref="DR44:EG44"/>
    <mergeCell ref="EH44:EU44"/>
    <mergeCell ref="EV44:FK44"/>
    <mergeCell ref="CN43:DC43"/>
    <mergeCell ref="DD43:DQ43"/>
    <mergeCell ref="DR43:EG43"/>
    <mergeCell ref="EH43:EU43"/>
    <mergeCell ref="EV43:FK43"/>
    <mergeCell ref="A44:F44"/>
    <mergeCell ref="H44:AJ44"/>
    <mergeCell ref="AK44:AW44"/>
    <mergeCell ref="AX44:BJ44"/>
    <mergeCell ref="BK44:BY44"/>
    <mergeCell ref="A43:F43"/>
    <mergeCell ref="H43:AJ43"/>
    <mergeCell ref="AK43:AW43"/>
    <mergeCell ref="AX43:BJ43"/>
    <mergeCell ref="BK43:BY43"/>
    <mergeCell ref="BZ43:CM43"/>
    <mergeCell ref="BZ42:CM42"/>
    <mergeCell ref="CN42:DC42"/>
    <mergeCell ref="DD42:DQ42"/>
    <mergeCell ref="DR42:EG42"/>
    <mergeCell ref="EH42:EU42"/>
    <mergeCell ref="EV42:FK42"/>
    <mergeCell ref="CN41:DC41"/>
    <mergeCell ref="DD41:DQ41"/>
    <mergeCell ref="DR41:EG41"/>
    <mergeCell ref="EH41:EU41"/>
    <mergeCell ref="EV41:FK41"/>
    <mergeCell ref="A42:F42"/>
    <mergeCell ref="H42:AJ42"/>
    <mergeCell ref="AK42:AW42"/>
    <mergeCell ref="AX42:BJ42"/>
    <mergeCell ref="BK42:BY42"/>
    <mergeCell ref="A41:F41"/>
    <mergeCell ref="H41:AJ41"/>
    <mergeCell ref="AK41:AW41"/>
    <mergeCell ref="AX41:BJ41"/>
    <mergeCell ref="BK41:BY41"/>
    <mergeCell ref="BZ41:CM41"/>
    <mergeCell ref="BZ40:CM40"/>
    <mergeCell ref="CN40:DC40"/>
    <mergeCell ref="DD40:DQ40"/>
    <mergeCell ref="DR40:EG40"/>
    <mergeCell ref="EH40:EU40"/>
    <mergeCell ref="EV40:FK40"/>
    <mergeCell ref="CN39:DC39"/>
    <mergeCell ref="DD39:DQ39"/>
    <mergeCell ref="DR39:EG39"/>
    <mergeCell ref="EH39:EU39"/>
    <mergeCell ref="EV39:FK39"/>
    <mergeCell ref="A40:F40"/>
    <mergeCell ref="H40:AJ40"/>
    <mergeCell ref="AK40:AW40"/>
    <mergeCell ref="AX40:BJ40"/>
    <mergeCell ref="BK40:BY40"/>
    <mergeCell ref="A39:F39"/>
    <mergeCell ref="H39:AJ39"/>
    <mergeCell ref="AK39:AW39"/>
    <mergeCell ref="AX39:BJ39"/>
    <mergeCell ref="BK39:BY39"/>
    <mergeCell ref="BZ39:CM39"/>
    <mergeCell ref="BZ38:CM38"/>
    <mergeCell ref="CN38:DC38"/>
    <mergeCell ref="DD38:DQ38"/>
    <mergeCell ref="DR38:EG38"/>
    <mergeCell ref="EH38:EU38"/>
    <mergeCell ref="EV38:FK38"/>
    <mergeCell ref="CN37:DC37"/>
    <mergeCell ref="DD37:DQ37"/>
    <mergeCell ref="DR37:EG37"/>
    <mergeCell ref="EH37:EU37"/>
    <mergeCell ref="EV37:FK37"/>
    <mergeCell ref="A38:F38"/>
    <mergeCell ref="H38:AJ38"/>
    <mergeCell ref="AK38:AW38"/>
    <mergeCell ref="AX38:BJ38"/>
    <mergeCell ref="BK38:BY38"/>
    <mergeCell ref="A37:F37"/>
    <mergeCell ref="H37:AJ37"/>
    <mergeCell ref="AK37:AW37"/>
    <mergeCell ref="AX37:BJ37"/>
    <mergeCell ref="BK37:BY37"/>
    <mergeCell ref="BZ37:CM37"/>
    <mergeCell ref="BZ36:CM36"/>
    <mergeCell ref="CN36:DC36"/>
    <mergeCell ref="DD36:DQ36"/>
    <mergeCell ref="DR36:EG36"/>
    <mergeCell ref="EH36:EU36"/>
    <mergeCell ref="EV36:FK36"/>
    <mergeCell ref="CN35:DC35"/>
    <mergeCell ref="DD35:DQ35"/>
    <mergeCell ref="DR35:EG35"/>
    <mergeCell ref="EH35:EU35"/>
    <mergeCell ref="EV35:FK35"/>
    <mergeCell ref="A36:F36"/>
    <mergeCell ref="H36:AJ36"/>
    <mergeCell ref="AK36:AW36"/>
    <mergeCell ref="AX36:BJ36"/>
    <mergeCell ref="BK36:BY36"/>
    <mergeCell ref="A35:F35"/>
    <mergeCell ref="H35:AJ35"/>
    <mergeCell ref="AK35:AW35"/>
    <mergeCell ref="AX35:BJ35"/>
    <mergeCell ref="BK35:BY35"/>
    <mergeCell ref="BZ35:CM35"/>
    <mergeCell ref="BZ34:CM34"/>
    <mergeCell ref="CN34:DC34"/>
    <mergeCell ref="DD34:DQ34"/>
    <mergeCell ref="DR34:EG34"/>
    <mergeCell ref="EH34:EU34"/>
    <mergeCell ref="EV34:FK34"/>
    <mergeCell ref="CN33:DC33"/>
    <mergeCell ref="DD33:DQ33"/>
    <mergeCell ref="DR33:EG33"/>
    <mergeCell ref="EH33:EU33"/>
    <mergeCell ref="EV33:FK33"/>
    <mergeCell ref="A34:F34"/>
    <mergeCell ref="H34:AJ34"/>
    <mergeCell ref="AK34:AW34"/>
    <mergeCell ref="AX34:BJ34"/>
    <mergeCell ref="BK34:BY34"/>
    <mergeCell ref="CN32:DC32"/>
    <mergeCell ref="DD32:DQ32"/>
    <mergeCell ref="DR32:EG32"/>
    <mergeCell ref="EH32:EU32"/>
    <mergeCell ref="EV32:FK32"/>
    <mergeCell ref="H33:AJ33"/>
    <mergeCell ref="AK33:AW33"/>
    <mergeCell ref="AX33:BJ33"/>
    <mergeCell ref="BK33:BY33"/>
    <mergeCell ref="BZ33:CM33"/>
    <mergeCell ref="CN31:DC31"/>
    <mergeCell ref="DD31:DQ31"/>
    <mergeCell ref="DR31:EG31"/>
    <mergeCell ref="EH31:EU31"/>
    <mergeCell ref="EV31:FK31"/>
    <mergeCell ref="H32:AJ32"/>
    <mergeCell ref="AK32:AW32"/>
    <mergeCell ref="AX32:BJ32"/>
    <mergeCell ref="BK32:BY32"/>
    <mergeCell ref="BZ32:CM32"/>
    <mergeCell ref="CN30:DC30"/>
    <mergeCell ref="DD30:DQ30"/>
    <mergeCell ref="DR30:EG30"/>
    <mergeCell ref="EH30:EU30"/>
    <mergeCell ref="EV30:FK30"/>
    <mergeCell ref="H31:AJ31"/>
    <mergeCell ref="AK31:AW31"/>
    <mergeCell ref="AX31:BJ31"/>
    <mergeCell ref="BK31:BY31"/>
    <mergeCell ref="BZ31:CM31"/>
    <mergeCell ref="CN29:DC29"/>
    <mergeCell ref="DD29:DQ29"/>
    <mergeCell ref="DR29:EG29"/>
    <mergeCell ref="EH29:EU29"/>
    <mergeCell ref="EV29:FK29"/>
    <mergeCell ref="H30:AJ30"/>
    <mergeCell ref="AK30:AW30"/>
    <mergeCell ref="AX30:BJ30"/>
    <mergeCell ref="BK30:BY30"/>
    <mergeCell ref="BZ30:CM30"/>
    <mergeCell ref="DD28:DQ28"/>
    <mergeCell ref="DR28:EG28"/>
    <mergeCell ref="EH28:EU28"/>
    <mergeCell ref="EV28:FK28"/>
    <mergeCell ref="A29:F33"/>
    <mergeCell ref="H29:AJ29"/>
    <mergeCell ref="AK29:AW29"/>
    <mergeCell ref="AX29:BJ29"/>
    <mergeCell ref="BK29:BY29"/>
    <mergeCell ref="BZ29:CM29"/>
    <mergeCell ref="DD27:DQ27"/>
    <mergeCell ref="DR27:EG27"/>
    <mergeCell ref="EH27:EU27"/>
    <mergeCell ref="EV27:FK27"/>
    <mergeCell ref="H28:AJ28"/>
    <mergeCell ref="AK28:AW28"/>
    <mergeCell ref="AX28:BJ28"/>
    <mergeCell ref="BK28:BY28"/>
    <mergeCell ref="BZ28:CM28"/>
    <mergeCell ref="CN28:DC28"/>
    <mergeCell ref="DD26:DQ26"/>
    <mergeCell ref="DR26:EG26"/>
    <mergeCell ref="EH26:EU26"/>
    <mergeCell ref="EV26:FK26"/>
    <mergeCell ref="H27:AJ27"/>
    <mergeCell ref="AK27:AW27"/>
    <mergeCell ref="AX27:BJ27"/>
    <mergeCell ref="BK27:BY27"/>
    <mergeCell ref="BZ27:CM27"/>
    <mergeCell ref="CN27:DC27"/>
    <mergeCell ref="DD25:DQ25"/>
    <mergeCell ref="DR25:EG25"/>
    <mergeCell ref="EH25:EU25"/>
    <mergeCell ref="EV25:FK25"/>
    <mergeCell ref="H26:AJ26"/>
    <mergeCell ref="AK26:AW26"/>
    <mergeCell ref="AX26:BJ26"/>
    <mergeCell ref="BK26:BY26"/>
    <mergeCell ref="BZ26:CM26"/>
    <mergeCell ref="CN26:DC26"/>
    <mergeCell ref="H25:AJ25"/>
    <mergeCell ref="AK25:AW25"/>
    <mergeCell ref="AX25:BJ25"/>
    <mergeCell ref="BK25:BY25"/>
    <mergeCell ref="BZ25:CM25"/>
    <mergeCell ref="CN25:DC25"/>
    <mergeCell ref="BZ24:CM24"/>
    <mergeCell ref="CN24:DC24"/>
    <mergeCell ref="DD24:DQ24"/>
    <mergeCell ref="DR24:EG24"/>
    <mergeCell ref="EH24:EU24"/>
    <mergeCell ref="EV24:FK24"/>
    <mergeCell ref="CN23:DC23"/>
    <mergeCell ref="DD23:DQ23"/>
    <mergeCell ref="DR23:EG23"/>
    <mergeCell ref="EH23:EU23"/>
    <mergeCell ref="EV23:FK23"/>
    <mergeCell ref="A24:F28"/>
    <mergeCell ref="H24:AJ24"/>
    <mergeCell ref="AK24:AW24"/>
    <mergeCell ref="AX24:BJ24"/>
    <mergeCell ref="BK24:BY24"/>
    <mergeCell ref="CN22:DC22"/>
    <mergeCell ref="DD22:DQ22"/>
    <mergeCell ref="DR22:EG22"/>
    <mergeCell ref="EH22:EU22"/>
    <mergeCell ref="EV22:FK22"/>
    <mergeCell ref="H23:AJ23"/>
    <mergeCell ref="AK23:AW23"/>
    <mergeCell ref="AX23:BJ23"/>
    <mergeCell ref="BK23:BY23"/>
    <mergeCell ref="BZ23:CM23"/>
    <mergeCell ref="CN21:DC21"/>
    <mergeCell ref="DD21:DQ21"/>
    <mergeCell ref="DR21:EG21"/>
    <mergeCell ref="EH21:EU21"/>
    <mergeCell ref="EV21:FK21"/>
    <mergeCell ref="H22:AJ22"/>
    <mergeCell ref="AK22:AW22"/>
    <mergeCell ref="AX22:BJ22"/>
    <mergeCell ref="BK22:BY22"/>
    <mergeCell ref="BZ22:CM22"/>
    <mergeCell ref="CN20:DC20"/>
    <mergeCell ref="DD20:DQ20"/>
    <mergeCell ref="DR20:EG20"/>
    <mergeCell ref="EH20:EU20"/>
    <mergeCell ref="EV20:FK20"/>
    <mergeCell ref="H21:AJ21"/>
    <mergeCell ref="AK21:AW21"/>
    <mergeCell ref="AX21:BJ21"/>
    <mergeCell ref="BK21:BY21"/>
    <mergeCell ref="BZ21:CM21"/>
    <mergeCell ref="CN19:DC19"/>
    <mergeCell ref="DD19:DQ19"/>
    <mergeCell ref="DR19:EG19"/>
    <mergeCell ref="EH19:EU19"/>
    <mergeCell ref="EV19:FK19"/>
    <mergeCell ref="H20:AJ20"/>
    <mergeCell ref="AK20:AW20"/>
    <mergeCell ref="AX20:BJ20"/>
    <mergeCell ref="BK20:BY20"/>
    <mergeCell ref="BZ20:CM20"/>
    <mergeCell ref="DD18:DQ18"/>
    <mergeCell ref="DR18:EG18"/>
    <mergeCell ref="EH18:EU18"/>
    <mergeCell ref="EV18:FK18"/>
    <mergeCell ref="A19:F23"/>
    <mergeCell ref="H19:AJ19"/>
    <mergeCell ref="AK19:AW19"/>
    <mergeCell ref="AX19:BJ19"/>
    <mergeCell ref="BK19:BY19"/>
    <mergeCell ref="BZ19:CM19"/>
    <mergeCell ref="DD17:DQ17"/>
    <mergeCell ref="DR17:EG17"/>
    <mergeCell ref="EH17:EU17"/>
    <mergeCell ref="EV17:FK17"/>
    <mergeCell ref="H18:AJ18"/>
    <mergeCell ref="AK18:AW18"/>
    <mergeCell ref="AX18:BJ18"/>
    <mergeCell ref="BK18:BY18"/>
    <mergeCell ref="BZ18:CM18"/>
    <mergeCell ref="CN18:DC18"/>
    <mergeCell ref="DD16:DQ16"/>
    <mergeCell ref="DR16:EG16"/>
    <mergeCell ref="EH16:EU16"/>
    <mergeCell ref="EV16:FK16"/>
    <mergeCell ref="H17:AJ17"/>
    <mergeCell ref="AK17:AW17"/>
    <mergeCell ref="AX17:BJ17"/>
    <mergeCell ref="BK17:BY17"/>
    <mergeCell ref="BZ17:CM17"/>
    <mergeCell ref="CN17:DC17"/>
    <mergeCell ref="DD15:DQ15"/>
    <mergeCell ref="DR15:EG15"/>
    <mergeCell ref="EH15:EU15"/>
    <mergeCell ref="EV15:FK15"/>
    <mergeCell ref="H16:AJ16"/>
    <mergeCell ref="AK16:AW16"/>
    <mergeCell ref="AX16:BJ16"/>
    <mergeCell ref="BK16:BY16"/>
    <mergeCell ref="BZ16:CM16"/>
    <mergeCell ref="CN16:DC16"/>
    <mergeCell ref="DD14:DQ14"/>
    <mergeCell ref="DR14:EG14"/>
    <mergeCell ref="EH14:EU14"/>
    <mergeCell ref="EV14:FK14"/>
    <mergeCell ref="H15:AJ15"/>
    <mergeCell ref="AK15:AW15"/>
    <mergeCell ref="AX15:BJ15"/>
    <mergeCell ref="BK15:BY15"/>
    <mergeCell ref="BZ15:CM15"/>
    <mergeCell ref="CN15:DC15"/>
    <mergeCell ref="DR13:EG13"/>
    <mergeCell ref="EH13:EU13"/>
    <mergeCell ref="EV13:FK13"/>
    <mergeCell ref="A14:F18"/>
    <mergeCell ref="H14:AJ14"/>
    <mergeCell ref="AK14:AW14"/>
    <mergeCell ref="AX14:BJ14"/>
    <mergeCell ref="BK14:BY14"/>
    <mergeCell ref="BZ14:CM14"/>
    <mergeCell ref="CN14:DC14"/>
    <mergeCell ref="DR12:EG12"/>
    <mergeCell ref="EH12:EU12"/>
    <mergeCell ref="EV12:FK12"/>
    <mergeCell ref="H13:AJ13"/>
    <mergeCell ref="AK13:AW13"/>
    <mergeCell ref="AX13:BJ13"/>
    <mergeCell ref="BK13:BY13"/>
    <mergeCell ref="BZ13:CM13"/>
    <mergeCell ref="CN13:DC13"/>
    <mergeCell ref="DD13:DQ13"/>
    <mergeCell ref="DR11:EG11"/>
    <mergeCell ref="EH11:EU11"/>
    <mergeCell ref="EV11:FK11"/>
    <mergeCell ref="H12:AJ12"/>
    <mergeCell ref="AK12:AW12"/>
    <mergeCell ref="AX12:BJ12"/>
    <mergeCell ref="BK12:BY12"/>
    <mergeCell ref="BZ12:CM12"/>
    <mergeCell ref="CN12:DC12"/>
    <mergeCell ref="DD12:DQ12"/>
    <mergeCell ref="DR10:EG10"/>
    <mergeCell ref="EH10:EU10"/>
    <mergeCell ref="EV10:FK10"/>
    <mergeCell ref="H11:AJ11"/>
    <mergeCell ref="AK11:AW11"/>
    <mergeCell ref="AX11:BJ11"/>
    <mergeCell ref="BK11:BY11"/>
    <mergeCell ref="BZ11:CM11"/>
    <mergeCell ref="CN11:DC11"/>
    <mergeCell ref="DD11:DQ11"/>
    <mergeCell ref="DR9:EG9"/>
    <mergeCell ref="EH9:EU9"/>
    <mergeCell ref="EV9:FK9"/>
    <mergeCell ref="H10:AJ10"/>
    <mergeCell ref="AK10:AW10"/>
    <mergeCell ref="AX10:BJ10"/>
    <mergeCell ref="BK10:BY10"/>
    <mergeCell ref="BZ10:CM10"/>
    <mergeCell ref="CN10:DC10"/>
    <mergeCell ref="DD10:DQ10"/>
    <mergeCell ref="EH8:EU8"/>
    <mergeCell ref="EV8:FK8"/>
    <mergeCell ref="A9:F13"/>
    <mergeCell ref="H9:AJ9"/>
    <mergeCell ref="AK9:AW9"/>
    <mergeCell ref="AX9:BJ9"/>
    <mergeCell ref="BK9:BY9"/>
    <mergeCell ref="BZ9:CM9"/>
    <mergeCell ref="CN9:DC9"/>
    <mergeCell ref="DD9:DQ9"/>
    <mergeCell ref="EV7:FK7"/>
    <mergeCell ref="A8:F8"/>
    <mergeCell ref="G8:AJ8"/>
    <mergeCell ref="AK8:AW8"/>
    <mergeCell ref="AX8:BJ8"/>
    <mergeCell ref="BK8:BY8"/>
    <mergeCell ref="BZ8:CM8"/>
    <mergeCell ref="CN8:DC8"/>
    <mergeCell ref="DD8:DQ8"/>
    <mergeCell ref="DR8:EG8"/>
    <mergeCell ref="DD6:EG6"/>
    <mergeCell ref="BZ7:CM7"/>
    <mergeCell ref="CN7:DC7"/>
    <mergeCell ref="DD7:DQ7"/>
    <mergeCell ref="DR7:EG7"/>
    <mergeCell ref="EH7:EU7"/>
    <mergeCell ref="DT3:EH3"/>
    <mergeCell ref="A5:F7"/>
    <mergeCell ref="G5:AJ7"/>
    <mergeCell ref="AK5:BJ5"/>
    <mergeCell ref="BK5:BY7"/>
    <mergeCell ref="BZ5:EG5"/>
    <mergeCell ref="EH5:FK6"/>
    <mergeCell ref="AK6:AW7"/>
    <mergeCell ref="AX6:BJ7"/>
    <mergeCell ref="BZ6:DC6"/>
  </mergeCells>
  <printOptions horizontalCentered="1"/>
  <pageMargins left="0.39370078740157483" right="0.31496062992125984" top="0.78740157480314965" bottom="0.39370078740157483" header="0.19685039370078741" footer="0.19685039370078741"/>
  <pageSetup paperSize="9" scale="88" fitToHeight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Форма№3г</vt:lpstr>
      <vt:lpstr>Форма№3г!Заголовки_для_печати</vt:lpstr>
      <vt:lpstr>Форма№3г!Область_печати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Надежда Александровна</dc:creator>
  <cp:lastModifiedBy>Павлова Надежда Александровна</cp:lastModifiedBy>
  <dcterms:created xsi:type="dcterms:W3CDTF">2019-03-18T01:29:18Z</dcterms:created>
  <dcterms:modified xsi:type="dcterms:W3CDTF">2019-03-18T01:30:20Z</dcterms:modified>
</cp:coreProperties>
</file>