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75" windowWidth="11700" windowHeight="13440" activeTab="0"/>
  </bookViews>
  <sheets>
    <sheet name="стр.1 " sheetId="1" r:id="rId1"/>
    <sheet name="Cognos_Office_Connection_Cache" sheetId="2" state="veryHidden" r:id="rId2"/>
    <sheet name="стр.2" sheetId="3" r:id="rId3"/>
    <sheet name="Лист1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ID" localSheetId="1" hidden="1">"00d8605b-0a69-4165-999b-34bacb277af0"</definedName>
    <definedName name="ID" localSheetId="3" hidden="1">"c9fd29ff-e9c5-4674-8012-0b17a24aa05f"</definedName>
    <definedName name="ID" localSheetId="0" hidden="1">"494942b7-10f8-42da-bb53-b5fd981ad063"</definedName>
    <definedName name="ID" localSheetId="2" hidden="1">"51dc80de-9cdf-4dfc-8ac0-5473106cc4e2"</definedName>
    <definedName name="_xlnm.Print_Area" localSheetId="0">'стр.1 '!$A$1:$DC$59</definedName>
    <definedName name="_xlnm.Print_Area" localSheetId="2">'стр.2'!$A$1:$FK$30</definedName>
  </definedNames>
  <calcPr fullCalcOnLoad="1"/>
</workbook>
</file>

<file path=xl/comments3.xml><?xml version="1.0" encoding="utf-8"?>
<comments xmlns="http://schemas.openxmlformats.org/spreadsheetml/2006/main">
  <authors>
    <author>Проскурина Елена Сергеевна</author>
  </authors>
  <commentList>
    <comment ref="CA11" authorId="0">
      <text>
        <r>
          <rPr>
            <b/>
            <sz val="8"/>
            <rFont val="Tahoma"/>
            <family val="2"/>
          </rPr>
          <t>Проскурина Елена Сергеевна:</t>
        </r>
        <r>
          <rPr>
            <sz val="8"/>
            <rFont val="Tahoma"/>
            <family val="2"/>
          </rPr>
          <t xml:space="preserve">
623,85 - себес-ть использования причала в сутки</t>
        </r>
      </text>
    </comment>
  </commentList>
</comments>
</file>

<file path=xl/sharedStrings.xml><?xml version="1.0" encoding="utf-8"?>
<sst xmlns="http://schemas.openxmlformats.org/spreadsheetml/2006/main" count="153" uniqueCount="103">
  <si>
    <t>Форма № 2</t>
  </si>
  <si>
    <t>об основных показателях финансово-хозяйственной деятельности</t>
  </si>
  <si>
    <t>Доходы</t>
  </si>
  <si>
    <t>Расходы</t>
  </si>
  <si>
    <t>Прочие доходы и расходы</t>
  </si>
  <si>
    <t>субъектов естественных монополий в сфере выполнения (оказания)</t>
  </si>
  <si>
    <t>регулируемых работ (услуг) в морских портах</t>
  </si>
  <si>
    <t xml:space="preserve"> г.</t>
  </si>
  <si>
    <t>(наименование предприятия)</t>
  </si>
  <si>
    <t>I. Производственные показатели</t>
  </si>
  <si>
    <t>Перегружено грузов (в тыс. физ-тонн)</t>
  </si>
  <si>
    <t>в т.ч. Основная погрузка и выгрузка</t>
  </si>
  <si>
    <t>погрузка и выгрузка на паромной переправе</t>
  </si>
  <si>
    <t>Валовая вместимость судов (в тыс. GT)</t>
  </si>
  <si>
    <t>Количество судозаходов (ед.)</t>
  </si>
  <si>
    <t>ПОКАЗАТЕЛИ</t>
  </si>
  <si>
    <t>№
строки</t>
  </si>
  <si>
    <t>По отчету</t>
  </si>
  <si>
    <t>010</t>
  </si>
  <si>
    <t>011</t>
  </si>
  <si>
    <t>012</t>
  </si>
  <si>
    <t>013</t>
  </si>
  <si>
    <t>014</t>
  </si>
  <si>
    <t>Наименование хозяйств, работ и операций</t>
  </si>
  <si>
    <t>(в тыс. руб.)</t>
  </si>
  <si>
    <t>1. Регулируемые виды деятельности</t>
  </si>
  <si>
    <t>020</t>
  </si>
  <si>
    <t>021</t>
  </si>
  <si>
    <t>022</t>
  </si>
  <si>
    <t>023</t>
  </si>
  <si>
    <t>024</t>
  </si>
  <si>
    <t>025</t>
  </si>
  <si>
    <t>026</t>
  </si>
  <si>
    <t>027</t>
  </si>
  <si>
    <t>0261</t>
  </si>
  <si>
    <t>0262</t>
  </si>
  <si>
    <t>0263</t>
  </si>
  <si>
    <t>02631</t>
  </si>
  <si>
    <t>02632</t>
  </si>
  <si>
    <t>0264</t>
  </si>
  <si>
    <t>0265</t>
  </si>
  <si>
    <t>0266</t>
  </si>
  <si>
    <t>02651</t>
  </si>
  <si>
    <t>02661</t>
  </si>
  <si>
    <t>02662</t>
  </si>
  <si>
    <t>0267</t>
  </si>
  <si>
    <t>028</t>
  </si>
  <si>
    <t>030</t>
  </si>
  <si>
    <t>040</t>
  </si>
  <si>
    <t>050</t>
  </si>
  <si>
    <t>060</t>
  </si>
  <si>
    <t>1.1. Погрузка и выгрузка грузов (основная)</t>
  </si>
  <si>
    <t>1.2. Хранение грузов</t>
  </si>
  <si>
    <t>1.3. Обслуживание судов на железнодорожно-паромных переправах</t>
  </si>
  <si>
    <t>1.4. Услуги буксиров при швартовых операциях</t>
  </si>
  <si>
    <t>1.5. Предоставление причалов</t>
  </si>
  <si>
    <t>1.6. Портовые сборы, в том числе:</t>
  </si>
  <si>
    <t>1.6.1. Корабельный сбор</t>
  </si>
  <si>
    <t>1.6.2. Канальный сбор</t>
  </si>
  <si>
    <t>1.6.3. Лоцманский сбор</t>
  </si>
  <si>
    <t>1.6.4. Маячный сбор</t>
  </si>
  <si>
    <t>1.6.5. Навигационный сбор</t>
  </si>
  <si>
    <t>1.6.5.1. в т.ч. СУДС</t>
  </si>
  <si>
    <t>1.6.6. Ледокольный сбор</t>
  </si>
  <si>
    <t>1.6.6.1. Зимняя навигация</t>
  </si>
  <si>
    <t>1.6.6.2. Летняя навигация</t>
  </si>
  <si>
    <t>1.6.7. Экологический сбор</t>
  </si>
  <si>
    <t>1.7. Обслуживание пассажиров</t>
  </si>
  <si>
    <t>1.8. Услуги ледокольного флота на СМП</t>
  </si>
  <si>
    <t>Всего по портовому хозяйству</t>
  </si>
  <si>
    <t>Непланируемые доходы и расходы (операционные и внереализационные)</t>
  </si>
  <si>
    <t>ВСЕГО</t>
  </si>
  <si>
    <t>Финансовый результат (прибыль +, убыток -)</t>
  </si>
  <si>
    <t>Примечание:</t>
  </si>
  <si>
    <t>Строка 030 (доходы) равна строке "Выручка" Отчета о прибылях и убытках бухгалтерской отчетности предприятия.</t>
  </si>
  <si>
    <t>Строка 030 (расходы) равна сумме строк "Себестоимость продаж", "Коммерческие расходы", "Управленческие расходы".</t>
  </si>
  <si>
    <t>По строке 040 (доходы) отражается сумма строк "Доходы от участия в других организациях", "Проценты к получению", "Прочие доходы" Отчета о прибылях и убытках бухгалтерской отчетности предприятия.</t>
  </si>
  <si>
    <t>По строке 040 (расходы) отражается сумма строк "Проценты к уплате", "Прочие расходы" Отчета о прибылях и убытках бухгалтерской отчетности предприятия.</t>
  </si>
  <si>
    <t>Финансовый результат по строке 060 равен строке "Прибыль (убыток) до налогообложения"  Отчета о прибылях и убытках бухгалтерской отчетности предприятия.</t>
  </si>
  <si>
    <t>1.3. Обслуживание судов 
на железнодорожно-паромных переправах</t>
  </si>
  <si>
    <t>Итого по портовому хозяйству</t>
  </si>
  <si>
    <t>Расходы всего</t>
  </si>
  <si>
    <t>В том числе по статьям затрат</t>
  </si>
  <si>
    <t>затраты на оплату труда</t>
  </si>
  <si>
    <t>амортизация</t>
  </si>
  <si>
    <t>операционные расходы, связанные с оплатой услуг, оказываемых кредитными организациями</t>
  </si>
  <si>
    <t>прочие расходы
по обычным видам деятельности</t>
  </si>
  <si>
    <t>прочие расходы</t>
  </si>
  <si>
    <t>III. Расшифровка расходов</t>
  </si>
  <si>
    <t>проценты к уплате
по кредитам и займам</t>
  </si>
  <si>
    <t>налоги и иные
обязательные
платежи и сборы</t>
  </si>
  <si>
    <t>отчисления
на соц. нужды</t>
  </si>
  <si>
    <t>расходы, связанные
с участием
в совместной деятельности</t>
  </si>
  <si>
    <t>материальные
затраты</t>
  </si>
  <si>
    <t>Форма раскрытия информации</t>
  </si>
  <si>
    <t>II. Доходы и расходы по отчету</t>
  </si>
  <si>
    <t>1.6.3.1. Внепортовая проводка</t>
  </si>
  <si>
    <t>1.6.3.2. Внутрипортовая проводка</t>
  </si>
  <si>
    <t>Заполярный транспортный филиал</t>
  </si>
  <si>
    <t>029</t>
  </si>
  <si>
    <t>1.9. Услуги по обеспечению экологической безопасности в порту</t>
  </si>
  <si>
    <t>на</t>
  </si>
  <si>
    <t>2018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</si>
</sst>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000"/>
    <numFmt numFmtId="174" formatCode="0.000"/>
  </numFmts>
  <fonts count="58">
    <font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0"/>
      <name val="Arial Cyr"/>
      <family val="0"/>
    </font>
    <font>
      <i/>
      <sz val="9"/>
      <name val="Arial Cyr"/>
      <family val="0"/>
    </font>
    <font>
      <sz val="8"/>
      <name val="Arial Cyr"/>
      <family val="0"/>
    </font>
    <font>
      <b/>
      <sz val="8"/>
      <color indexed="12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57"/>
      <name val="Arial Cyr"/>
      <family val="0"/>
    </font>
    <font>
      <b/>
      <sz val="10"/>
      <color indexed="3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329664"/>
      <name val="Arial Cyr"/>
      <family val="0"/>
    </font>
    <font>
      <b/>
      <sz val="10"/>
      <color rgb="FF0000C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0"/>
      <color theme="0"/>
      <name val="Times New Roman"/>
      <family val="1"/>
    </font>
    <font>
      <b/>
      <sz val="8"/>
      <name val="Arial Cyr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lightTrellis">
        <fgColor rgb="FFAFAFAF"/>
        <bgColor rgb="FFEBEBEB"/>
      </patternFill>
    </fill>
    <fill>
      <patternFill patternType="solid">
        <fgColor rgb="FFEBEBEB"/>
        <bgColor indexed="64"/>
      </patternFill>
    </fill>
    <fill>
      <patternFill patternType="solid">
        <fgColor rgb="FFFFFACD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E5F2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1" fillId="0" borderId="1">
      <alignment horizontal="right" vertical="center"/>
      <protection/>
    </xf>
    <xf numFmtId="0" fontId="0" fillId="20" borderId="1">
      <alignment horizontal="center" vertical="center"/>
      <protection/>
    </xf>
    <xf numFmtId="0" fontId="11" fillId="0" borderId="1">
      <alignment horizontal="right" vertical="center"/>
      <protection/>
    </xf>
    <xf numFmtId="0" fontId="0" fillId="20" borderId="1">
      <alignment horizontal="left" vertical="center"/>
      <protection/>
    </xf>
    <xf numFmtId="0" fontId="0" fillId="20" borderId="1">
      <alignment horizontal="center" vertical="center"/>
      <protection/>
    </xf>
    <xf numFmtId="0" fontId="10" fillId="20" borderId="1">
      <alignment horizontal="center" vertical="center"/>
      <protection/>
    </xf>
    <xf numFmtId="0" fontId="11" fillId="21" borderId="1">
      <alignment/>
      <protection/>
    </xf>
    <xf numFmtId="0" fontId="0" fillId="0" borderId="1">
      <alignment horizontal="left" vertical="top"/>
      <protection/>
    </xf>
    <xf numFmtId="0" fontId="0" fillId="22" borderId="1">
      <alignment/>
      <protection/>
    </xf>
    <xf numFmtId="0" fontId="0" fillId="0" borderId="1">
      <alignment horizontal="left" vertical="center"/>
      <protection/>
    </xf>
    <xf numFmtId="0" fontId="11" fillId="23" borderId="1">
      <alignment/>
      <protection/>
    </xf>
    <xf numFmtId="0" fontId="11" fillId="0" borderId="1">
      <alignment horizontal="right" vertical="center"/>
      <protection/>
    </xf>
    <xf numFmtId="0" fontId="11" fillId="24" borderId="1">
      <alignment horizontal="right" vertical="center"/>
      <protection/>
    </xf>
    <xf numFmtId="0" fontId="11" fillId="0" borderId="1">
      <alignment horizontal="center" vertical="center"/>
      <protection/>
    </xf>
    <xf numFmtId="0" fontId="10" fillId="25" borderId="1">
      <alignment/>
      <protection/>
    </xf>
    <xf numFmtId="0" fontId="10" fillId="26" borderId="1">
      <alignment/>
      <protection/>
    </xf>
    <xf numFmtId="0" fontId="10" fillId="0" borderId="1">
      <alignment horizontal="center" vertical="center" wrapText="1"/>
      <protection/>
    </xf>
    <xf numFmtId="0" fontId="12" fillId="20" borderId="1">
      <alignment horizontal="left" vertical="center" indent="1"/>
      <protection/>
    </xf>
    <xf numFmtId="0" fontId="38" fillId="0" borderId="1">
      <alignment/>
      <protection/>
    </xf>
    <xf numFmtId="0" fontId="0" fillId="20" borderId="1">
      <alignment horizontal="left" vertical="center"/>
      <protection/>
    </xf>
    <xf numFmtId="0" fontId="10" fillId="20" borderId="1">
      <alignment horizontal="center" vertical="center"/>
      <protection/>
    </xf>
    <xf numFmtId="0" fontId="9" fillId="25" borderId="1">
      <alignment horizontal="center" vertical="center"/>
      <protection/>
    </xf>
    <xf numFmtId="0" fontId="9" fillId="26" borderId="1">
      <alignment horizontal="center" vertical="center"/>
      <protection/>
    </xf>
    <xf numFmtId="0" fontId="9" fillId="25" borderId="1">
      <alignment horizontal="left" vertical="center"/>
      <protection/>
    </xf>
    <xf numFmtId="0" fontId="9" fillId="26" borderId="1">
      <alignment horizontal="left" vertical="center"/>
      <protection/>
    </xf>
    <xf numFmtId="0" fontId="39" fillId="0" borderId="1">
      <alignment/>
      <protection/>
    </xf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40" fillId="33" borderId="2" applyNumberFormat="0" applyAlignment="0" applyProtection="0"/>
    <xf numFmtId="0" fontId="41" fillId="34" borderId="3" applyNumberFormat="0" applyAlignment="0" applyProtection="0"/>
    <xf numFmtId="0" fontId="42" fillId="34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7" fillId="35" borderId="8" applyNumberFormat="0" applyAlignment="0" applyProtection="0"/>
    <xf numFmtId="0" fontId="48" fillId="0" borderId="0" applyNumberFormat="0" applyFill="0" applyBorder="0" applyAlignment="0" applyProtection="0"/>
    <xf numFmtId="0" fontId="49" fillId="36" borderId="0" applyNumberFormat="0" applyBorder="0" applyAlignment="0" applyProtection="0"/>
    <xf numFmtId="0" fontId="50" fillId="37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8" borderId="9" applyNumberFormat="0" applyFont="0" applyAlignment="0" applyProtection="0"/>
    <xf numFmtId="9" fontId="0" fillId="0" borderId="0" applyFont="0" applyFill="0" applyBorder="0" applyAlignment="0" applyProtection="0"/>
    <xf numFmtId="0" fontId="52" fillId="0" borderId="10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9" borderId="0" applyNumberFormat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 vertical="top"/>
    </xf>
    <xf numFmtId="0" fontId="2" fillId="0" borderId="0" xfId="0" applyFont="1" applyAlignment="1">
      <alignment horizontal="left"/>
    </xf>
    <xf numFmtId="0" fontId="2" fillId="0" borderId="11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2" fillId="0" borderId="13" xfId="0" applyFont="1" applyBorder="1" applyAlignment="1">
      <alignment horizontal="left"/>
    </xf>
    <xf numFmtId="0" fontId="7" fillId="0" borderId="14" xfId="0" applyFont="1" applyBorder="1" applyAlignment="1">
      <alignment horizontal="left" vertical="center"/>
    </xf>
    <xf numFmtId="0" fontId="7" fillId="0" borderId="12" xfId="0" applyFont="1" applyBorder="1" applyAlignment="1">
      <alignment horizontal="left"/>
    </xf>
    <xf numFmtId="0" fontId="2" fillId="0" borderId="0" xfId="0" applyFont="1" applyAlignment="1">
      <alignment horizontal="right" vertical="center"/>
    </xf>
    <xf numFmtId="3" fontId="2" fillId="0" borderId="0" xfId="0" applyNumberFormat="1" applyFont="1" applyAlignment="1">
      <alignment horizontal="left"/>
    </xf>
    <xf numFmtId="3" fontId="7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49" fontId="5" fillId="0" borderId="15" xfId="0" applyNumberFormat="1" applyFont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49" fontId="7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8" fillId="0" borderId="19" xfId="0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49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/>
    </xf>
    <xf numFmtId="0" fontId="2" fillId="0" borderId="19" xfId="0" applyFont="1" applyBorder="1" applyAlignment="1">
      <alignment horizontal="left" wrapText="1"/>
    </xf>
    <xf numFmtId="0" fontId="2" fillId="0" borderId="20" xfId="0" applyFont="1" applyBorder="1" applyAlignment="1">
      <alignment horizontal="left" wrapText="1"/>
    </xf>
    <xf numFmtId="3" fontId="2" fillId="0" borderId="1" xfId="0" applyNumberFormat="1" applyFont="1" applyBorder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3" fontId="55" fillId="0" borderId="1" xfId="0" applyNumberFormat="1" applyFont="1" applyFill="1" applyBorder="1" applyAlignment="1">
      <alignment horizontal="center"/>
    </xf>
    <xf numFmtId="3" fontId="2" fillId="0" borderId="11" xfId="0" applyNumberFormat="1" applyFont="1" applyFill="1" applyBorder="1" applyAlignment="1">
      <alignment horizontal="center"/>
    </xf>
    <xf numFmtId="3" fontId="2" fillId="0" borderId="19" xfId="0" applyNumberFormat="1" applyFont="1" applyFill="1" applyBorder="1" applyAlignment="1">
      <alignment horizontal="center"/>
    </xf>
    <xf numFmtId="3" fontId="2" fillId="0" borderId="20" xfId="0" applyNumberFormat="1" applyFont="1" applyFill="1" applyBorder="1" applyAlignment="1">
      <alignment horizontal="center"/>
    </xf>
    <xf numFmtId="0" fontId="8" fillId="0" borderId="19" xfId="0" applyFont="1" applyBorder="1" applyAlignment="1">
      <alignment horizontal="left" wrapText="1" indent="1"/>
    </xf>
    <xf numFmtId="0" fontId="8" fillId="0" borderId="20" xfId="0" applyFont="1" applyBorder="1" applyAlignment="1">
      <alignment horizontal="left" wrapText="1" indent="1"/>
    </xf>
    <xf numFmtId="0" fontId="8" fillId="0" borderId="19" xfId="0" applyFont="1" applyBorder="1" applyAlignment="1">
      <alignment horizontal="left" wrapText="1" indent="2"/>
    </xf>
    <xf numFmtId="0" fontId="8" fillId="0" borderId="20" xfId="0" applyFont="1" applyBorder="1" applyAlignment="1">
      <alignment horizontal="left" wrapText="1" indent="2"/>
    </xf>
    <xf numFmtId="3" fontId="7" fillId="0" borderId="21" xfId="0" applyNumberFormat="1" applyFont="1" applyBorder="1" applyAlignment="1">
      <alignment horizontal="center"/>
    </xf>
    <xf numFmtId="0" fontId="7" fillId="0" borderId="19" xfId="0" applyFont="1" applyBorder="1" applyAlignment="1">
      <alignment horizontal="left" wrapText="1"/>
    </xf>
    <xf numFmtId="0" fontId="7" fillId="0" borderId="20" xfId="0" applyFont="1" applyBorder="1" applyAlignment="1">
      <alignment horizontal="left" wrapText="1"/>
    </xf>
    <xf numFmtId="0" fontId="2" fillId="0" borderId="22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left" vertical="top" wrapText="1"/>
    </xf>
    <xf numFmtId="49" fontId="7" fillId="0" borderId="24" xfId="0" applyNumberFormat="1" applyFont="1" applyBorder="1" applyAlignment="1">
      <alignment horizontal="center"/>
    </xf>
    <xf numFmtId="3" fontId="2" fillId="0" borderId="24" xfId="0" applyNumberFormat="1" applyFont="1" applyFill="1" applyBorder="1" applyAlignment="1">
      <alignment horizontal="center"/>
    </xf>
    <xf numFmtId="0" fontId="1" fillId="0" borderId="0" xfId="0" applyFont="1" applyAlignment="1">
      <alignment horizontal="justify" wrapText="1"/>
    </xf>
    <xf numFmtId="0" fontId="7" fillId="0" borderId="25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49" fontId="7" fillId="0" borderId="27" xfId="0" applyNumberFormat="1" applyFont="1" applyBorder="1" applyAlignment="1">
      <alignment horizontal="center" vertical="center"/>
    </xf>
    <xf numFmtId="3" fontId="7" fillId="0" borderId="27" xfId="0" applyNumberFormat="1" applyFont="1" applyBorder="1" applyAlignment="1">
      <alignment horizontal="center" vertical="center"/>
    </xf>
    <xf numFmtId="3" fontId="7" fillId="0" borderId="28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left" wrapText="1"/>
    </xf>
    <xf numFmtId="0" fontId="7" fillId="0" borderId="18" xfId="0" applyFont="1" applyBorder="1" applyAlignment="1">
      <alignment horizontal="left" wrapText="1"/>
    </xf>
    <xf numFmtId="49" fontId="7" fillId="0" borderId="21" xfId="0" applyNumberFormat="1" applyFont="1" applyBorder="1" applyAlignment="1">
      <alignment horizontal="center"/>
    </xf>
    <xf numFmtId="0" fontId="7" fillId="0" borderId="2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90" wrapText="1"/>
    </xf>
    <xf numFmtId="0" fontId="7" fillId="0" borderId="19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2" fillId="0" borderId="15" xfId="0" applyFont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0" fontId="7" fillId="0" borderId="16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49" fontId="7" fillId="0" borderId="24" xfId="0" applyNumberFormat="1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0" fontId="56" fillId="0" borderId="0" xfId="0" applyFont="1" applyAlignment="1">
      <alignment horizontal="left"/>
    </xf>
  </cellXfs>
  <cellStyles count="7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alculated Column - IBM Cognos" xfId="33"/>
    <cellStyle name="Calculated Column Name - IBM Cognos" xfId="34"/>
    <cellStyle name="Calculated Row - IBM Cognos" xfId="35"/>
    <cellStyle name="Calculated Row Name - IBM Cognos" xfId="36"/>
    <cellStyle name="Column Name - IBM Cognos" xfId="37"/>
    <cellStyle name="Column Template - IBM Cognos" xfId="38"/>
    <cellStyle name="Differs From Base - IBM Cognos" xfId="39"/>
    <cellStyle name="Group Name - IBM Cognos" xfId="40"/>
    <cellStyle name="Hold Values - IBM Cognos" xfId="41"/>
    <cellStyle name="List Name - IBM Cognos" xfId="42"/>
    <cellStyle name="Locked - IBM Cognos" xfId="43"/>
    <cellStyle name="Measure - IBM Cognos" xfId="44"/>
    <cellStyle name="Measure Header - IBM Cognos" xfId="45"/>
    <cellStyle name="Measure Name - IBM Cognos" xfId="46"/>
    <cellStyle name="Measure Summary - IBM Cognos" xfId="47"/>
    <cellStyle name="Measure Summary TM1 - IBM Cognos" xfId="48"/>
    <cellStyle name="Measure Template - IBM Cognos" xfId="49"/>
    <cellStyle name="More - IBM Cognos" xfId="50"/>
    <cellStyle name="Pending Change - IBM Cognos" xfId="51"/>
    <cellStyle name="Row Name - IBM Cognos" xfId="52"/>
    <cellStyle name="Row Template - IBM Cognos" xfId="53"/>
    <cellStyle name="Summary Column Name - IBM Cognos" xfId="54"/>
    <cellStyle name="Summary Column Name TM1 - IBM Cognos" xfId="55"/>
    <cellStyle name="Summary Row Name - IBM Cognos" xfId="56"/>
    <cellStyle name="Summary Row Name TM1 - IBM Cognos" xfId="57"/>
    <cellStyle name="Unsaved Change - IBM Cognos" xfId="58"/>
    <cellStyle name="Акцент1" xfId="59"/>
    <cellStyle name="Акцент2" xfId="60"/>
    <cellStyle name="Акцент3" xfId="61"/>
    <cellStyle name="Акцент4" xfId="62"/>
    <cellStyle name="Акцент5" xfId="63"/>
    <cellStyle name="Акцент6" xfId="64"/>
    <cellStyle name="Ввод " xfId="65"/>
    <cellStyle name="Вывод" xfId="66"/>
    <cellStyle name="Вычисление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Итог" xfId="74"/>
    <cellStyle name="Контрольная ячейка" xfId="75"/>
    <cellStyle name="Название" xfId="76"/>
    <cellStyle name="Нейтральный" xfId="77"/>
    <cellStyle name="Плохой" xfId="78"/>
    <cellStyle name="Пояснение" xfId="79"/>
    <cellStyle name="Примечание" xfId="80"/>
    <cellStyle name="Percent" xfId="81"/>
    <cellStyle name="Связанная ячейка" xfId="82"/>
    <cellStyle name="Текст предупреждения" xfId="83"/>
    <cellStyle name="Comma" xfId="84"/>
    <cellStyle name="Comma [0]" xfId="85"/>
    <cellStyle name="Хороший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FDFD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BDD6E7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lan\2015\&#1056;&#1072;&#1089;&#1093;&#1086;&#1076;&#1099;%20&#1047;&#1058;&#1060;%20&#1085;&#1072;%202015%20&#1075;\&#1058;&#1072;&#1088;&#1080;&#1092;&#1099;%20&#1055;&#1056;&#1056;%20&#1080;%20&#1093;&#1088;&#1072;&#1085;.%202015\&#1057;&#1084;&#1077;&#1090;&#1072;%20&#1047;&#1058;&#1060;%20&#1087;&#1086;%20&#1074;&#1080;&#1076;&#1072;&#1084;%20&#1088;&#1072;&#1073;&#1086;&#1090;%20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lan\2017\&#1044;&#1086;&#1093;&#1086;&#1076;&#1099;\&#1044;&#1086;&#1093;&#1086;&#1076;&#1099;%20&#1047;&#1058;&#1060;%202017-2019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Plan\2018\&#1056;&#1072;&#1089;&#1093;&#1086;&#1076;&#1099;%20&#1047;&#1058;&#1060;%20&#1085;&#1072;%202018%20&#1075;\&#1058;&#1072;&#1088;&#1080;&#1092;&#1099;%20&#1055;&#1056;&#1056;%20&#1080;%20&#1093;&#1088;&#1072;&#1085;.%202018\&#1057;&#1084;&#1077;&#1090;&#1072;%20&#1047;&#1058;&#1060;%20&#1087;&#1086;%20&#1074;&#1080;&#1076;&#1072;&#1084;%20&#1088;&#1072;&#1073;&#1086;&#1090;%20201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Plan\2018\&#1044;&#1086;&#1093;&#1086;&#1076;&#1099;\&#1043;&#1088;&#1091;&#1079;&#1086;&#1086;&#1073;&#1086;&#1088;&#1086;&#1090;\&#1043;&#1041;%202018\&#1042;&#1086;&#1076;&#1085;&#1099;&#1081;%20&#1075;&#1088;&#1091;&#1079;&#1086;&#1086;&#1073;&#1086;&#1088;&#1086;&#1090;%20(&#1073;&#1102;&#1076;&#1078;&#1077;&#1090;)%20&#1085;&#1072;%202018%20&#1075;&#1086;&#1076;.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Plan\2018\&#1044;&#1086;&#1093;&#1086;&#1076;&#1099;\&#1044;&#1086;&#1093;&#1086;&#1076;&#1099;%20&#1047;&#1058;&#1060;%202018-20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gnos_Office_Connection_Cache"/>
      <sheetName val="Смета короткая"/>
      <sheetName val="Лист1"/>
    </sheetNames>
    <sheetDataSet>
      <sheetData sheetId="1">
        <row r="5">
          <cell r="L5">
            <v>83560.4</v>
          </cell>
          <cell r="M5">
            <v>7402.379999999999</v>
          </cell>
        </row>
        <row r="27">
          <cell r="L27">
            <v>14600</v>
          </cell>
          <cell r="M27">
            <v>5550</v>
          </cell>
        </row>
        <row r="29">
          <cell r="L29">
            <v>4380</v>
          </cell>
          <cell r="M29">
            <v>1631.55</v>
          </cell>
        </row>
        <row r="30">
          <cell r="L30">
            <v>133707</v>
          </cell>
          <cell r="M30">
            <v>1039</v>
          </cell>
        </row>
        <row r="70">
          <cell r="L70">
            <v>289538.58370429784</v>
          </cell>
          <cell r="M70">
            <v>19485.24543642854</v>
          </cell>
          <cell r="W70">
            <v>3323779.7668891246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клад 2017-2019 "/>
      <sheetName val="Cognos_Office_Connection_Cache"/>
      <sheetName val="Вклад ПЗ 3  кв. 2017"/>
      <sheetName val="МОБ 90 счет"/>
      <sheetName val="ППУ  Cognos АКП"/>
      <sheetName val="ППУ  Cognos НОВЫЙ"/>
      <sheetName val="Объем к.суток для ПУЦ"/>
      <sheetName val="презентация ПЗ 3 кв"/>
      <sheetName val="ВВ АТК для ПЕСХ"/>
      <sheetName val="для отчета"/>
      <sheetName val="для презентации"/>
      <sheetName val="выручка внешние"/>
      <sheetName val="для расчета себ-ти сторон-в"/>
      <sheetName val="использ. конт-в"/>
      <sheetName val="использ. конт-в с откл"/>
    </sheetNames>
    <sheetDataSet>
      <sheetData sheetId="3">
        <row r="303">
          <cell r="BQ303">
            <v>4</v>
          </cell>
        </row>
        <row r="304">
          <cell r="BQ304">
            <v>429</v>
          </cell>
        </row>
        <row r="305">
          <cell r="BQ305">
            <v>2150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gnos_Office_Connection_Cache"/>
      <sheetName val="Смета короткая"/>
      <sheetName val="Лист1"/>
      <sheetName val="Анализ сметы"/>
    </sheetNames>
    <sheetDataSet>
      <sheetData sheetId="1">
        <row r="5">
          <cell r="H5">
            <v>404757.88415910676</v>
          </cell>
          <cell r="I5">
            <v>27467.7289638013</v>
          </cell>
        </row>
        <row r="27">
          <cell r="H27">
            <v>499483.9167640882</v>
          </cell>
          <cell r="I27">
            <v>63296.7</v>
          </cell>
        </row>
        <row r="29">
          <cell r="H29">
            <v>138497.9074533108</v>
          </cell>
          <cell r="I29">
            <v>17551.036588912775</v>
          </cell>
        </row>
        <row r="30">
          <cell r="H30">
            <v>437080.631097644</v>
          </cell>
          <cell r="I30">
            <v>4755.38095763925</v>
          </cell>
        </row>
        <row r="77">
          <cell r="H77">
            <v>2969180.229446379</v>
          </cell>
          <cell r="I77">
            <v>370353.1032560267</v>
          </cell>
        </row>
        <row r="98">
          <cell r="I98">
            <v>450361.2660895087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gnos_Office_Connection_Cache"/>
      <sheetName val="год"/>
      <sheetName val="1 квартал"/>
      <sheetName val="2 квартал"/>
      <sheetName val="3 квартал"/>
      <sheetName val="4 квартал"/>
      <sheetName val="1 ППК"/>
      <sheetName val="2 ППК"/>
      <sheetName val="Разбивка по ППК"/>
      <sheetName val="навигация"/>
      <sheetName val="Приведен ГО"/>
      <sheetName val="Приведен ГО 2018 по мес_но"/>
    </sheetNames>
    <sheetDataSet>
      <sheetData sheetId="1">
        <row r="365">
          <cell r="I365">
            <v>63.38949999999999</v>
          </cell>
        </row>
        <row r="366">
          <cell r="I366">
            <v>318.66747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ognos_Office_Connection_Cache"/>
      <sheetName val="МОБ 90 счет"/>
      <sheetName val="ППУ  Cognos "/>
      <sheetName val="Объем к.суток для ПУЦ"/>
      <sheetName val="для расчета себ-ти сторон-в"/>
      <sheetName val="использ. конт-в"/>
      <sheetName val="Для сметы по видам"/>
      <sheetName val="Лист1"/>
    </sheetNames>
    <sheetDataSet>
      <sheetData sheetId="1">
        <row r="714">
          <cell r="EF714">
            <v>474247.78554000007</v>
          </cell>
        </row>
        <row r="715">
          <cell r="EF715">
            <v>497.1856</v>
          </cell>
        </row>
        <row r="716">
          <cell r="EF716">
            <v>729.719</v>
          </cell>
        </row>
      </sheetData>
      <sheetData sheetId="2">
        <row r="8">
          <cell r="BS8">
            <v>566024.4978391231</v>
          </cell>
        </row>
        <row r="21">
          <cell r="BS21">
            <v>561581.3104931025</v>
          </cell>
        </row>
        <row r="25">
          <cell r="BS25">
            <v>631.961</v>
          </cell>
        </row>
        <row r="33">
          <cell r="BS33">
            <v>255.16884</v>
          </cell>
        </row>
        <row r="41">
          <cell r="BS41">
            <v>7598</v>
          </cell>
        </row>
        <row r="46">
          <cell r="BS46">
            <v>14577.02</v>
          </cell>
        </row>
        <row r="49">
          <cell r="BS49">
            <v>50272.44900431999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1.bin" /><Relationship Id="rId2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DD58"/>
  <sheetViews>
    <sheetView tabSelected="1" view="pageBreakPreview" zoomScale="75" zoomScaleNormal="70" zoomScaleSheetLayoutView="75" zoomScalePageLayoutView="0" workbookViewId="0" topLeftCell="A1">
      <pane ySplit="13" topLeftCell="A14" activePane="bottomLeft" state="frozen"/>
      <selection pane="topLeft" activeCell="CN46" sqref="CN46:DC46"/>
      <selection pane="bottomLeft" activeCell="FA35" sqref="FA35"/>
    </sheetView>
  </sheetViews>
  <sheetFormatPr defaultColWidth="0.875" defaultRowHeight="12.75"/>
  <cols>
    <col min="1" max="105" width="0.875" style="3" customWidth="1"/>
    <col min="106" max="106" width="2.75390625" style="3" customWidth="1"/>
    <col min="107" max="107" width="0.875" style="3" customWidth="1"/>
    <col min="108" max="108" width="9.25390625" style="3" hidden="1" customWidth="1"/>
    <col min="109" max="16384" width="0.875" style="3" customWidth="1"/>
  </cols>
  <sheetData>
    <row r="1" ht="15">
      <c r="DC1" s="4" t="s">
        <v>0</v>
      </c>
    </row>
    <row r="2" ht="12" customHeight="1"/>
    <row r="3" spans="1:107" s="6" customFormat="1" ht="15" customHeight="1">
      <c r="A3" s="26" t="s">
        <v>94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</row>
    <row r="4" spans="1:107" s="6" customFormat="1" ht="15" customHeight="1">
      <c r="A4" s="26" t="s">
        <v>1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</row>
    <row r="5" spans="1:107" s="6" customFormat="1" ht="15" customHeight="1">
      <c r="A5" s="26" t="s">
        <v>5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</row>
    <row r="6" spans="1:107" s="6" customFormat="1" ht="15" customHeight="1">
      <c r="A6" s="26" t="s">
        <v>6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</row>
    <row r="7" spans="1:107" s="6" customFormat="1" ht="15.7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V7" s="5"/>
      <c r="AW7" s="8" t="s">
        <v>101</v>
      </c>
      <c r="AX7" s="27" t="s">
        <v>102</v>
      </c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6" t="s">
        <v>7</v>
      </c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</row>
    <row r="8" spans="1:107" s="6" customFormat="1" ht="10.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</row>
    <row r="9" spans="1:107" s="10" customFormat="1" ht="13.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28" t="s">
        <v>98</v>
      </c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</row>
    <row r="10" spans="1:107" s="6" customFormat="1" ht="13.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29" t="s">
        <v>8</v>
      </c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</row>
    <row r="11" spans="1:107" s="6" customFormat="1" ht="9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</row>
    <row r="12" spans="1:107" s="6" customFormat="1" ht="15" customHeight="1">
      <c r="A12" s="30" t="s">
        <v>9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</row>
    <row r="13" ht="9.75" customHeight="1"/>
    <row r="14" spans="1:107" s="13" customFormat="1" ht="12.75">
      <c r="A14" s="31" t="s">
        <v>15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3"/>
      <c r="BJ14" s="31" t="s">
        <v>16</v>
      </c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3"/>
      <c r="BW14" s="37" t="s">
        <v>17</v>
      </c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8"/>
      <c r="DC14" s="39"/>
    </row>
    <row r="15" spans="1:107" s="13" customFormat="1" ht="12.75">
      <c r="A15" s="34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6"/>
      <c r="BJ15" s="34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6"/>
      <c r="BW15" s="40">
        <v>1</v>
      </c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</row>
    <row r="16" spans="1:107" s="13" customFormat="1" ht="12.75">
      <c r="A16" s="14"/>
      <c r="B16" s="41" t="s">
        <v>10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2"/>
      <c r="BJ16" s="43" t="s">
        <v>18</v>
      </c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4">
        <f>BW17+BW18</f>
        <v>382.05697</v>
      </c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</row>
    <row r="17" spans="1:107" s="13" customFormat="1" ht="12.75">
      <c r="A17" s="14"/>
      <c r="B17" s="45" t="s">
        <v>11</v>
      </c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6"/>
      <c r="BJ17" s="47" t="s">
        <v>19</v>
      </c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8">
        <f>'[4]год'!$I$365+'[4]год'!$I$366</f>
        <v>382.05697</v>
      </c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</row>
    <row r="18" spans="1:107" s="13" customFormat="1" ht="12.75">
      <c r="A18" s="14"/>
      <c r="B18" s="45" t="s">
        <v>12</v>
      </c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6"/>
      <c r="BJ18" s="47" t="s">
        <v>20</v>
      </c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</row>
    <row r="19" spans="1:107" s="13" customFormat="1" ht="12.75">
      <c r="A19" s="14"/>
      <c r="B19" s="41" t="s">
        <v>13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2"/>
      <c r="BJ19" s="43" t="s">
        <v>21</v>
      </c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</row>
    <row r="20" spans="1:107" s="13" customFormat="1" ht="12.75">
      <c r="A20" s="14"/>
      <c r="B20" s="41" t="s">
        <v>14</v>
      </c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2"/>
      <c r="BJ20" s="43" t="s">
        <v>22</v>
      </c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</row>
    <row r="21" ht="12" customHeight="1"/>
    <row r="22" spans="1:107" s="7" customFormat="1" ht="15" customHeight="1">
      <c r="A22" s="30" t="s">
        <v>95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</row>
    <row r="23" s="13" customFormat="1" ht="12.75" customHeight="1">
      <c r="DC23" s="23" t="s">
        <v>24</v>
      </c>
    </row>
    <row r="24" spans="1:107" s="2" customFormat="1" ht="12.75" customHeight="1">
      <c r="A24" s="49" t="s">
        <v>23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1"/>
      <c r="BJ24" s="55" t="s">
        <v>16</v>
      </c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7"/>
      <c r="BW24" s="61" t="s">
        <v>2</v>
      </c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/>
      <c r="CJ24" s="61"/>
      <c r="CK24" s="61"/>
      <c r="CL24" s="61"/>
      <c r="CM24" s="61"/>
      <c r="CN24" s="61" t="s">
        <v>3</v>
      </c>
      <c r="CO24" s="61"/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</row>
    <row r="25" spans="1:107" s="2" customFormat="1" ht="12.75" customHeight="1">
      <c r="A25" s="52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4"/>
      <c r="BJ25" s="58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60"/>
      <c r="BW25" s="62">
        <v>1</v>
      </c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>
        <v>2</v>
      </c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</row>
    <row r="26" spans="1:107" s="17" customFormat="1" ht="12.75">
      <c r="A26" s="37" t="s">
        <v>25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9"/>
      <c r="BJ26" s="43" t="s">
        <v>26</v>
      </c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63">
        <f>SUM(BW27:CM47)</f>
        <v>475474.6901400001</v>
      </c>
      <c r="BX26" s="63"/>
      <c r="BY26" s="63"/>
      <c r="BZ26" s="63"/>
      <c r="CA26" s="63"/>
      <c r="CB26" s="63"/>
      <c r="CC26" s="63"/>
      <c r="CD26" s="63"/>
      <c r="CE26" s="63"/>
      <c r="CF26" s="63"/>
      <c r="CG26" s="63"/>
      <c r="CH26" s="63"/>
      <c r="CI26" s="63"/>
      <c r="CJ26" s="63"/>
      <c r="CK26" s="63"/>
      <c r="CL26" s="63"/>
      <c r="CM26" s="63"/>
      <c r="CN26" s="63">
        <f>CN27+CN28+CN31+CN47</f>
        <v>472173.77109413897</v>
      </c>
      <c r="CO26" s="63"/>
      <c r="CP26" s="63"/>
      <c r="CQ26" s="63"/>
      <c r="CR26" s="63"/>
      <c r="CS26" s="63"/>
      <c r="CT26" s="63"/>
      <c r="CU26" s="63"/>
      <c r="CV26" s="63"/>
      <c r="CW26" s="63"/>
      <c r="CX26" s="63"/>
      <c r="CY26" s="63"/>
      <c r="CZ26" s="63"/>
      <c r="DA26" s="63"/>
      <c r="DB26" s="63"/>
      <c r="DC26" s="63"/>
    </row>
    <row r="27" spans="1:107" s="13" customFormat="1" ht="12.75">
      <c r="A27" s="14"/>
      <c r="B27" s="64" t="s">
        <v>51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5"/>
      <c r="BJ27" s="47" t="s">
        <v>27</v>
      </c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66">
        <f>'[5]МОБ 90 счет'!$EF$714</f>
        <v>474247.78554000007</v>
      </c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  <c r="CL27" s="66"/>
      <c r="CM27" s="66"/>
      <c r="CN27" s="67">
        <f>BW27*DD48</f>
        <v>471054.52153518714</v>
      </c>
      <c r="CO27" s="67"/>
      <c r="CP27" s="67"/>
      <c r="CQ27" s="67"/>
      <c r="CR27" s="67"/>
      <c r="CS27" s="67"/>
      <c r="CT27" s="67"/>
      <c r="CU27" s="67"/>
      <c r="CV27" s="67"/>
      <c r="CW27" s="67"/>
      <c r="CX27" s="67"/>
      <c r="CY27" s="67"/>
      <c r="CZ27" s="67"/>
      <c r="DA27" s="67"/>
      <c r="DB27" s="67"/>
      <c r="DC27" s="67"/>
    </row>
    <row r="28" spans="1:107" s="13" customFormat="1" ht="12.75">
      <c r="A28" s="14"/>
      <c r="B28" s="64" t="s">
        <v>52</v>
      </c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5"/>
      <c r="BJ28" s="47" t="s">
        <v>28</v>
      </c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66">
        <f>'[5]МОБ 90 счет'!$EF$715</f>
        <v>497.1856</v>
      </c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  <c r="CL28" s="66"/>
      <c r="CM28" s="66"/>
      <c r="CN28" s="67">
        <f>BW28*(6.56/6.8)/(('[3]Смета короткая'!$I$98-BW28+BW28*(6.56/6.8))/'[3]Смета короткая'!$I$77)</f>
        <v>394.44399342086166</v>
      </c>
      <c r="CO28" s="67"/>
      <c r="CP28" s="67"/>
      <c r="CQ28" s="67"/>
      <c r="CR28" s="67"/>
      <c r="CS28" s="67"/>
      <c r="CT28" s="67"/>
      <c r="CU28" s="67"/>
      <c r="CV28" s="67"/>
      <c r="CW28" s="67"/>
      <c r="CX28" s="67"/>
      <c r="CY28" s="67"/>
      <c r="CZ28" s="67"/>
      <c r="DA28" s="67"/>
      <c r="DB28" s="67"/>
      <c r="DC28" s="67"/>
    </row>
    <row r="29" spans="1:107" s="13" customFormat="1" ht="25.5" customHeight="1">
      <c r="A29" s="14"/>
      <c r="B29" s="64" t="s">
        <v>53</v>
      </c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5"/>
      <c r="BJ29" s="47" t="s">
        <v>29</v>
      </c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  <c r="CL29" s="66"/>
      <c r="CM29" s="66"/>
      <c r="CN29" s="68"/>
      <c r="CO29" s="68"/>
      <c r="CP29" s="68"/>
      <c r="CQ29" s="68"/>
      <c r="CR29" s="68"/>
      <c r="CS29" s="68"/>
      <c r="CT29" s="68"/>
      <c r="CU29" s="68"/>
      <c r="CV29" s="68"/>
      <c r="CW29" s="68"/>
      <c r="CX29" s="68"/>
      <c r="CY29" s="68"/>
      <c r="CZ29" s="68"/>
      <c r="DA29" s="68"/>
      <c r="DB29" s="68"/>
      <c r="DC29" s="68"/>
    </row>
    <row r="30" spans="1:107" s="13" customFormat="1" ht="12.75">
      <c r="A30" s="14"/>
      <c r="B30" s="64" t="s">
        <v>54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5"/>
      <c r="BJ30" s="47" t="s">
        <v>30</v>
      </c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  <c r="CL30" s="66"/>
      <c r="CM30" s="66"/>
      <c r="CN30" s="68"/>
      <c r="CO30" s="68"/>
      <c r="CP30" s="68"/>
      <c r="CQ30" s="68"/>
      <c r="CR30" s="68"/>
      <c r="CS30" s="68"/>
      <c r="CT30" s="68"/>
      <c r="CU30" s="68"/>
      <c r="CV30" s="68"/>
      <c r="CW30" s="68"/>
      <c r="CX30" s="68"/>
      <c r="CY30" s="68"/>
      <c r="CZ30" s="68"/>
      <c r="DA30" s="68"/>
      <c r="DB30" s="68"/>
      <c r="DC30" s="68"/>
    </row>
    <row r="31" spans="1:107" s="13" customFormat="1" ht="12.75">
      <c r="A31" s="14"/>
      <c r="B31" s="64" t="s">
        <v>55</v>
      </c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5"/>
      <c r="BJ31" s="47" t="s">
        <v>31</v>
      </c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66">
        <f>'[5]МОБ 90 счет'!$EF$716</f>
        <v>729.719</v>
      </c>
      <c r="BX31" s="66"/>
      <c r="BY31" s="66"/>
      <c r="BZ31" s="66"/>
      <c r="CA31" s="66"/>
      <c r="CB31" s="66"/>
      <c r="CC31" s="66"/>
      <c r="CD31" s="66"/>
      <c r="CE31" s="66"/>
      <c r="CF31" s="66"/>
      <c r="CG31" s="66"/>
      <c r="CH31" s="66"/>
      <c r="CI31" s="66"/>
      <c r="CJ31" s="66"/>
      <c r="CK31" s="66"/>
      <c r="CL31" s="66"/>
      <c r="CM31" s="66"/>
      <c r="CN31" s="69">
        <f>BW31*DD$48</f>
        <v>724.8055655309812</v>
      </c>
      <c r="CO31" s="70"/>
      <c r="CP31" s="70"/>
      <c r="CQ31" s="70"/>
      <c r="CR31" s="70"/>
      <c r="CS31" s="70"/>
      <c r="CT31" s="70"/>
      <c r="CU31" s="70"/>
      <c r="CV31" s="70"/>
      <c r="CW31" s="70"/>
      <c r="CX31" s="70"/>
      <c r="CY31" s="70"/>
      <c r="CZ31" s="70"/>
      <c r="DA31" s="70"/>
      <c r="DB31" s="70"/>
      <c r="DC31" s="71"/>
    </row>
    <row r="32" spans="1:107" s="13" customFormat="1" ht="12.75">
      <c r="A32" s="14"/>
      <c r="B32" s="64" t="s">
        <v>56</v>
      </c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5"/>
      <c r="BJ32" s="47" t="s">
        <v>32</v>
      </c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6"/>
      <c r="CL32" s="66"/>
      <c r="CM32" s="66"/>
      <c r="CN32" s="68"/>
      <c r="CO32" s="68"/>
      <c r="CP32" s="68"/>
      <c r="CQ32" s="68"/>
      <c r="CR32" s="68"/>
      <c r="CS32" s="68"/>
      <c r="CT32" s="68"/>
      <c r="CU32" s="68"/>
      <c r="CV32" s="68"/>
      <c r="CW32" s="68"/>
      <c r="CX32" s="68"/>
      <c r="CY32" s="68"/>
      <c r="CZ32" s="68"/>
      <c r="DA32" s="68"/>
      <c r="DB32" s="68"/>
      <c r="DC32" s="68"/>
    </row>
    <row r="33" spans="1:107" s="13" customFormat="1" ht="12.75">
      <c r="A33" s="14"/>
      <c r="B33" s="72" t="s">
        <v>57</v>
      </c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3"/>
      <c r="BJ33" s="47" t="s">
        <v>34</v>
      </c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66"/>
      <c r="BX33" s="66"/>
      <c r="BY33" s="66"/>
      <c r="BZ33" s="66"/>
      <c r="CA33" s="66"/>
      <c r="CB33" s="66"/>
      <c r="CC33" s="66"/>
      <c r="CD33" s="66"/>
      <c r="CE33" s="66"/>
      <c r="CF33" s="66"/>
      <c r="CG33" s="66"/>
      <c r="CH33" s="66"/>
      <c r="CI33" s="66"/>
      <c r="CJ33" s="66"/>
      <c r="CK33" s="66"/>
      <c r="CL33" s="66"/>
      <c r="CM33" s="66"/>
      <c r="CN33" s="68"/>
      <c r="CO33" s="68"/>
      <c r="CP33" s="68"/>
      <c r="CQ33" s="68"/>
      <c r="CR33" s="68"/>
      <c r="CS33" s="68"/>
      <c r="CT33" s="68"/>
      <c r="CU33" s="68"/>
      <c r="CV33" s="68"/>
      <c r="CW33" s="68"/>
      <c r="CX33" s="68"/>
      <c r="CY33" s="68"/>
      <c r="CZ33" s="68"/>
      <c r="DA33" s="68"/>
      <c r="DB33" s="68"/>
      <c r="DC33" s="68"/>
    </row>
    <row r="34" spans="1:107" s="13" customFormat="1" ht="12.75">
      <c r="A34" s="14"/>
      <c r="B34" s="72" t="s">
        <v>58</v>
      </c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3"/>
      <c r="BJ34" s="47" t="s">
        <v>35</v>
      </c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66"/>
      <c r="BX34" s="66"/>
      <c r="BY34" s="66"/>
      <c r="BZ34" s="66"/>
      <c r="CA34" s="66"/>
      <c r="CB34" s="66"/>
      <c r="CC34" s="66"/>
      <c r="CD34" s="66"/>
      <c r="CE34" s="66"/>
      <c r="CF34" s="66"/>
      <c r="CG34" s="66"/>
      <c r="CH34" s="66"/>
      <c r="CI34" s="66"/>
      <c r="CJ34" s="66"/>
      <c r="CK34" s="66"/>
      <c r="CL34" s="66"/>
      <c r="CM34" s="66"/>
      <c r="CN34" s="68"/>
      <c r="CO34" s="68"/>
      <c r="CP34" s="68"/>
      <c r="CQ34" s="68"/>
      <c r="CR34" s="68"/>
      <c r="CS34" s="68"/>
      <c r="CT34" s="68"/>
      <c r="CU34" s="68"/>
      <c r="CV34" s="68"/>
      <c r="CW34" s="68"/>
      <c r="CX34" s="68"/>
      <c r="CY34" s="68"/>
      <c r="CZ34" s="68"/>
      <c r="DA34" s="68"/>
      <c r="DB34" s="68"/>
      <c r="DC34" s="68"/>
    </row>
    <row r="35" spans="1:107" s="13" customFormat="1" ht="12.75">
      <c r="A35" s="14"/>
      <c r="B35" s="72" t="s">
        <v>59</v>
      </c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3"/>
      <c r="BJ35" s="47" t="s">
        <v>36</v>
      </c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66"/>
      <c r="BX35" s="66"/>
      <c r="BY35" s="66"/>
      <c r="BZ35" s="66"/>
      <c r="CA35" s="66"/>
      <c r="CB35" s="66"/>
      <c r="CC35" s="66"/>
      <c r="CD35" s="66"/>
      <c r="CE35" s="66"/>
      <c r="CF35" s="66"/>
      <c r="CG35" s="66"/>
      <c r="CH35" s="66"/>
      <c r="CI35" s="66"/>
      <c r="CJ35" s="66"/>
      <c r="CK35" s="66"/>
      <c r="CL35" s="66"/>
      <c r="CM35" s="66"/>
      <c r="CN35" s="68"/>
      <c r="CO35" s="68"/>
      <c r="CP35" s="68"/>
      <c r="CQ35" s="68"/>
      <c r="CR35" s="68"/>
      <c r="CS35" s="68"/>
      <c r="CT35" s="68"/>
      <c r="CU35" s="68"/>
      <c r="CV35" s="68"/>
      <c r="CW35" s="68"/>
      <c r="CX35" s="68"/>
      <c r="CY35" s="68"/>
      <c r="CZ35" s="68"/>
      <c r="DA35" s="68"/>
      <c r="DB35" s="68"/>
      <c r="DC35" s="68"/>
    </row>
    <row r="36" spans="1:107" s="13" customFormat="1" ht="12.75">
      <c r="A36" s="14"/>
      <c r="B36" s="74" t="s">
        <v>96</v>
      </c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74"/>
      <c r="AS36" s="74"/>
      <c r="AT36" s="74"/>
      <c r="AU36" s="74"/>
      <c r="AV36" s="74"/>
      <c r="AW36" s="74"/>
      <c r="AX36" s="74"/>
      <c r="AY36" s="74"/>
      <c r="AZ36" s="74"/>
      <c r="BA36" s="74"/>
      <c r="BB36" s="74"/>
      <c r="BC36" s="74"/>
      <c r="BD36" s="74"/>
      <c r="BE36" s="74"/>
      <c r="BF36" s="74"/>
      <c r="BG36" s="74"/>
      <c r="BH36" s="74"/>
      <c r="BI36" s="75"/>
      <c r="BJ36" s="47" t="s">
        <v>37</v>
      </c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66"/>
      <c r="BX36" s="66"/>
      <c r="BY36" s="66"/>
      <c r="BZ36" s="66"/>
      <c r="CA36" s="66"/>
      <c r="CB36" s="66"/>
      <c r="CC36" s="66"/>
      <c r="CD36" s="66"/>
      <c r="CE36" s="66"/>
      <c r="CF36" s="66"/>
      <c r="CG36" s="66"/>
      <c r="CH36" s="66"/>
      <c r="CI36" s="66"/>
      <c r="CJ36" s="66"/>
      <c r="CK36" s="66"/>
      <c r="CL36" s="66"/>
      <c r="CM36" s="66"/>
      <c r="CN36" s="68"/>
      <c r="CO36" s="68"/>
      <c r="CP36" s="68"/>
      <c r="CQ36" s="68"/>
      <c r="CR36" s="68"/>
      <c r="CS36" s="68"/>
      <c r="CT36" s="68"/>
      <c r="CU36" s="68"/>
      <c r="CV36" s="68"/>
      <c r="CW36" s="68"/>
      <c r="CX36" s="68"/>
      <c r="CY36" s="68"/>
      <c r="CZ36" s="68"/>
      <c r="DA36" s="68"/>
      <c r="DB36" s="68"/>
      <c r="DC36" s="68"/>
    </row>
    <row r="37" spans="1:107" s="13" customFormat="1" ht="12.75">
      <c r="A37" s="14"/>
      <c r="B37" s="74" t="s">
        <v>97</v>
      </c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4"/>
      <c r="BF37" s="74"/>
      <c r="BG37" s="74"/>
      <c r="BH37" s="74"/>
      <c r="BI37" s="75"/>
      <c r="BJ37" s="47" t="s">
        <v>38</v>
      </c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66"/>
      <c r="BX37" s="66"/>
      <c r="BY37" s="66"/>
      <c r="BZ37" s="66"/>
      <c r="CA37" s="66"/>
      <c r="CB37" s="66"/>
      <c r="CC37" s="66"/>
      <c r="CD37" s="66"/>
      <c r="CE37" s="66"/>
      <c r="CF37" s="66"/>
      <c r="CG37" s="66"/>
      <c r="CH37" s="66"/>
      <c r="CI37" s="66"/>
      <c r="CJ37" s="66"/>
      <c r="CK37" s="66"/>
      <c r="CL37" s="66"/>
      <c r="CM37" s="66"/>
      <c r="CN37" s="68"/>
      <c r="CO37" s="68"/>
      <c r="CP37" s="68"/>
      <c r="CQ37" s="68"/>
      <c r="CR37" s="68"/>
      <c r="CS37" s="68"/>
      <c r="CT37" s="68"/>
      <c r="CU37" s="68"/>
      <c r="CV37" s="68"/>
      <c r="CW37" s="68"/>
      <c r="CX37" s="68"/>
      <c r="CY37" s="68"/>
      <c r="CZ37" s="68"/>
      <c r="DA37" s="68"/>
      <c r="DB37" s="68"/>
      <c r="DC37" s="68"/>
    </row>
    <row r="38" spans="1:107" s="13" customFormat="1" ht="12.75">
      <c r="A38" s="14"/>
      <c r="B38" s="72" t="s">
        <v>60</v>
      </c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3"/>
      <c r="BJ38" s="47" t="s">
        <v>39</v>
      </c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66"/>
      <c r="BX38" s="66"/>
      <c r="BY38" s="66"/>
      <c r="BZ38" s="66"/>
      <c r="CA38" s="66"/>
      <c r="CB38" s="66"/>
      <c r="CC38" s="66"/>
      <c r="CD38" s="66"/>
      <c r="CE38" s="66"/>
      <c r="CF38" s="66"/>
      <c r="CG38" s="66"/>
      <c r="CH38" s="66"/>
      <c r="CI38" s="66"/>
      <c r="CJ38" s="66"/>
      <c r="CK38" s="66"/>
      <c r="CL38" s="66"/>
      <c r="CM38" s="66"/>
      <c r="CN38" s="68"/>
      <c r="CO38" s="68"/>
      <c r="CP38" s="68"/>
      <c r="CQ38" s="68"/>
      <c r="CR38" s="68"/>
      <c r="CS38" s="68"/>
      <c r="CT38" s="68"/>
      <c r="CU38" s="68"/>
      <c r="CV38" s="68"/>
      <c r="CW38" s="68"/>
      <c r="CX38" s="68"/>
      <c r="CY38" s="68"/>
      <c r="CZ38" s="68"/>
      <c r="DA38" s="68"/>
      <c r="DB38" s="68"/>
      <c r="DC38" s="68"/>
    </row>
    <row r="39" spans="1:107" s="13" customFormat="1" ht="12.75">
      <c r="A39" s="14"/>
      <c r="B39" s="72" t="s">
        <v>61</v>
      </c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3"/>
      <c r="BJ39" s="47" t="s">
        <v>40</v>
      </c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66"/>
      <c r="BX39" s="66"/>
      <c r="BY39" s="66"/>
      <c r="BZ39" s="66"/>
      <c r="CA39" s="66"/>
      <c r="CB39" s="66"/>
      <c r="CC39" s="66"/>
      <c r="CD39" s="66"/>
      <c r="CE39" s="66"/>
      <c r="CF39" s="66"/>
      <c r="CG39" s="66"/>
      <c r="CH39" s="66"/>
      <c r="CI39" s="66"/>
      <c r="CJ39" s="66"/>
      <c r="CK39" s="66"/>
      <c r="CL39" s="66"/>
      <c r="CM39" s="66"/>
      <c r="CN39" s="68"/>
      <c r="CO39" s="68"/>
      <c r="CP39" s="68"/>
      <c r="CQ39" s="68"/>
      <c r="CR39" s="68"/>
      <c r="CS39" s="68"/>
      <c r="CT39" s="68"/>
      <c r="CU39" s="68"/>
      <c r="CV39" s="68"/>
      <c r="CW39" s="68"/>
      <c r="CX39" s="68"/>
      <c r="CY39" s="68"/>
      <c r="CZ39" s="68"/>
      <c r="DA39" s="68"/>
      <c r="DB39" s="68"/>
      <c r="DC39" s="68"/>
    </row>
    <row r="40" spans="1:107" s="13" customFormat="1" ht="12.75">
      <c r="A40" s="14"/>
      <c r="B40" s="74" t="s">
        <v>62</v>
      </c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5"/>
      <c r="BJ40" s="47" t="s">
        <v>42</v>
      </c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66"/>
      <c r="BX40" s="66"/>
      <c r="BY40" s="66"/>
      <c r="BZ40" s="66"/>
      <c r="CA40" s="66"/>
      <c r="CB40" s="66"/>
      <c r="CC40" s="66"/>
      <c r="CD40" s="66"/>
      <c r="CE40" s="66"/>
      <c r="CF40" s="66"/>
      <c r="CG40" s="66"/>
      <c r="CH40" s="66"/>
      <c r="CI40" s="66"/>
      <c r="CJ40" s="66"/>
      <c r="CK40" s="66"/>
      <c r="CL40" s="66"/>
      <c r="CM40" s="66"/>
      <c r="CN40" s="68"/>
      <c r="CO40" s="68"/>
      <c r="CP40" s="68"/>
      <c r="CQ40" s="68"/>
      <c r="CR40" s="68"/>
      <c r="CS40" s="68"/>
      <c r="CT40" s="68"/>
      <c r="CU40" s="68"/>
      <c r="CV40" s="68"/>
      <c r="CW40" s="68"/>
      <c r="CX40" s="68"/>
      <c r="CY40" s="68"/>
      <c r="CZ40" s="68"/>
      <c r="DA40" s="68"/>
      <c r="DB40" s="68"/>
      <c r="DC40" s="68"/>
    </row>
    <row r="41" spans="1:107" s="13" customFormat="1" ht="12.75">
      <c r="A41" s="14"/>
      <c r="B41" s="72" t="s">
        <v>63</v>
      </c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3"/>
      <c r="BJ41" s="47" t="s">
        <v>41</v>
      </c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66"/>
      <c r="BX41" s="66"/>
      <c r="BY41" s="66"/>
      <c r="BZ41" s="66"/>
      <c r="CA41" s="66"/>
      <c r="CB41" s="66"/>
      <c r="CC41" s="66"/>
      <c r="CD41" s="66"/>
      <c r="CE41" s="66"/>
      <c r="CF41" s="66"/>
      <c r="CG41" s="66"/>
      <c r="CH41" s="66"/>
      <c r="CI41" s="66"/>
      <c r="CJ41" s="66"/>
      <c r="CK41" s="66"/>
      <c r="CL41" s="66"/>
      <c r="CM41" s="66"/>
      <c r="CN41" s="68"/>
      <c r="CO41" s="68"/>
      <c r="CP41" s="68"/>
      <c r="CQ41" s="68"/>
      <c r="CR41" s="68"/>
      <c r="CS41" s="68"/>
      <c r="CT41" s="68"/>
      <c r="CU41" s="68"/>
      <c r="CV41" s="68"/>
      <c r="CW41" s="68"/>
      <c r="CX41" s="68"/>
      <c r="CY41" s="68"/>
      <c r="CZ41" s="68"/>
      <c r="DA41" s="68"/>
      <c r="DB41" s="68"/>
      <c r="DC41" s="68"/>
    </row>
    <row r="42" spans="1:107" s="13" customFormat="1" ht="12.75">
      <c r="A42" s="14"/>
      <c r="B42" s="74" t="s">
        <v>64</v>
      </c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4"/>
      <c r="AT42" s="74"/>
      <c r="AU42" s="74"/>
      <c r="AV42" s="74"/>
      <c r="AW42" s="74"/>
      <c r="AX42" s="74"/>
      <c r="AY42" s="74"/>
      <c r="AZ42" s="74"/>
      <c r="BA42" s="74"/>
      <c r="BB42" s="74"/>
      <c r="BC42" s="74"/>
      <c r="BD42" s="74"/>
      <c r="BE42" s="74"/>
      <c r="BF42" s="74"/>
      <c r="BG42" s="74"/>
      <c r="BH42" s="74"/>
      <c r="BI42" s="75"/>
      <c r="BJ42" s="47" t="s">
        <v>43</v>
      </c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66"/>
      <c r="BX42" s="66"/>
      <c r="BY42" s="66"/>
      <c r="BZ42" s="66"/>
      <c r="CA42" s="66"/>
      <c r="CB42" s="66"/>
      <c r="CC42" s="66"/>
      <c r="CD42" s="66"/>
      <c r="CE42" s="66"/>
      <c r="CF42" s="66"/>
      <c r="CG42" s="66"/>
      <c r="CH42" s="66"/>
      <c r="CI42" s="66"/>
      <c r="CJ42" s="66"/>
      <c r="CK42" s="66"/>
      <c r="CL42" s="66"/>
      <c r="CM42" s="66"/>
      <c r="CN42" s="68"/>
      <c r="CO42" s="68"/>
      <c r="CP42" s="68"/>
      <c r="CQ42" s="68"/>
      <c r="CR42" s="68"/>
      <c r="CS42" s="68"/>
      <c r="CT42" s="68"/>
      <c r="CU42" s="68"/>
      <c r="CV42" s="68"/>
      <c r="CW42" s="68"/>
      <c r="CX42" s="68"/>
      <c r="CY42" s="68"/>
      <c r="CZ42" s="68"/>
      <c r="DA42" s="68"/>
      <c r="DB42" s="68"/>
      <c r="DC42" s="68"/>
    </row>
    <row r="43" spans="1:107" s="13" customFormat="1" ht="12.75">
      <c r="A43" s="14"/>
      <c r="B43" s="74" t="s">
        <v>65</v>
      </c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74"/>
      <c r="BB43" s="74"/>
      <c r="BC43" s="74"/>
      <c r="BD43" s="74"/>
      <c r="BE43" s="74"/>
      <c r="BF43" s="74"/>
      <c r="BG43" s="74"/>
      <c r="BH43" s="74"/>
      <c r="BI43" s="75"/>
      <c r="BJ43" s="47" t="s">
        <v>44</v>
      </c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66"/>
      <c r="BX43" s="66"/>
      <c r="BY43" s="66"/>
      <c r="BZ43" s="66"/>
      <c r="CA43" s="66"/>
      <c r="CB43" s="66"/>
      <c r="CC43" s="66"/>
      <c r="CD43" s="66"/>
      <c r="CE43" s="66"/>
      <c r="CF43" s="66"/>
      <c r="CG43" s="66"/>
      <c r="CH43" s="66"/>
      <c r="CI43" s="66"/>
      <c r="CJ43" s="66"/>
      <c r="CK43" s="66"/>
      <c r="CL43" s="66"/>
      <c r="CM43" s="66"/>
      <c r="CN43" s="68"/>
      <c r="CO43" s="68"/>
      <c r="CP43" s="68"/>
      <c r="CQ43" s="68"/>
      <c r="CR43" s="68"/>
      <c r="CS43" s="68"/>
      <c r="CT43" s="68"/>
      <c r="CU43" s="68"/>
      <c r="CV43" s="68"/>
      <c r="CW43" s="68"/>
      <c r="CX43" s="68"/>
      <c r="CY43" s="68"/>
      <c r="CZ43" s="68"/>
      <c r="DA43" s="68"/>
      <c r="DB43" s="68"/>
      <c r="DC43" s="68"/>
    </row>
    <row r="44" spans="1:107" s="13" customFormat="1" ht="12.75">
      <c r="A44" s="14"/>
      <c r="B44" s="72" t="s">
        <v>66</v>
      </c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72"/>
      <c r="BB44" s="72"/>
      <c r="BC44" s="72"/>
      <c r="BD44" s="72"/>
      <c r="BE44" s="72"/>
      <c r="BF44" s="72"/>
      <c r="BG44" s="72"/>
      <c r="BH44" s="72"/>
      <c r="BI44" s="73"/>
      <c r="BJ44" s="47" t="s">
        <v>45</v>
      </c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66"/>
      <c r="BX44" s="66"/>
      <c r="BY44" s="66"/>
      <c r="BZ44" s="66"/>
      <c r="CA44" s="66"/>
      <c r="CB44" s="66"/>
      <c r="CC44" s="66"/>
      <c r="CD44" s="66"/>
      <c r="CE44" s="66"/>
      <c r="CF44" s="66"/>
      <c r="CG44" s="66"/>
      <c r="CH44" s="66"/>
      <c r="CI44" s="66"/>
      <c r="CJ44" s="66"/>
      <c r="CK44" s="66"/>
      <c r="CL44" s="66"/>
      <c r="CM44" s="66"/>
      <c r="CN44" s="68"/>
      <c r="CO44" s="68"/>
      <c r="CP44" s="68"/>
      <c r="CQ44" s="68"/>
      <c r="CR44" s="68"/>
      <c r="CS44" s="68"/>
      <c r="CT44" s="68"/>
      <c r="CU44" s="68"/>
      <c r="CV44" s="68"/>
      <c r="CW44" s="68"/>
      <c r="CX44" s="68"/>
      <c r="CY44" s="68"/>
      <c r="CZ44" s="68"/>
      <c r="DA44" s="68"/>
      <c r="DB44" s="68"/>
      <c r="DC44" s="68"/>
    </row>
    <row r="45" spans="1:107" s="13" customFormat="1" ht="12.75">
      <c r="A45" s="14"/>
      <c r="B45" s="64" t="s">
        <v>67</v>
      </c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  <c r="BI45" s="65"/>
      <c r="BJ45" s="47" t="s">
        <v>33</v>
      </c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66"/>
      <c r="BX45" s="66"/>
      <c r="BY45" s="66"/>
      <c r="BZ45" s="66"/>
      <c r="CA45" s="66"/>
      <c r="CB45" s="66"/>
      <c r="CC45" s="66"/>
      <c r="CD45" s="66"/>
      <c r="CE45" s="66"/>
      <c r="CF45" s="66"/>
      <c r="CG45" s="66"/>
      <c r="CH45" s="66"/>
      <c r="CI45" s="66"/>
      <c r="CJ45" s="66"/>
      <c r="CK45" s="66"/>
      <c r="CL45" s="66"/>
      <c r="CM45" s="66"/>
      <c r="CN45" s="68"/>
      <c r="CO45" s="68"/>
      <c r="CP45" s="68"/>
      <c r="CQ45" s="68"/>
      <c r="CR45" s="68"/>
      <c r="CS45" s="68"/>
      <c r="CT45" s="68"/>
      <c r="CU45" s="68"/>
      <c r="CV45" s="68"/>
      <c r="CW45" s="68"/>
      <c r="CX45" s="68"/>
      <c r="CY45" s="68"/>
      <c r="CZ45" s="68"/>
      <c r="DA45" s="68"/>
      <c r="DB45" s="68"/>
      <c r="DC45" s="68"/>
    </row>
    <row r="46" spans="1:107" s="13" customFormat="1" ht="12.75">
      <c r="A46" s="14"/>
      <c r="B46" s="64" t="s">
        <v>68</v>
      </c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  <c r="BI46" s="65"/>
      <c r="BJ46" s="47" t="s">
        <v>46</v>
      </c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66"/>
      <c r="BX46" s="66"/>
      <c r="BY46" s="66"/>
      <c r="BZ46" s="66"/>
      <c r="CA46" s="66"/>
      <c r="CB46" s="66"/>
      <c r="CC46" s="66"/>
      <c r="CD46" s="66"/>
      <c r="CE46" s="66"/>
      <c r="CF46" s="66"/>
      <c r="CG46" s="66"/>
      <c r="CH46" s="66"/>
      <c r="CI46" s="66"/>
      <c r="CJ46" s="66"/>
      <c r="CK46" s="66"/>
      <c r="CL46" s="66"/>
      <c r="CM46" s="66"/>
      <c r="CN46" s="68"/>
      <c r="CO46" s="68"/>
      <c r="CP46" s="68"/>
      <c r="CQ46" s="68"/>
      <c r="CR46" s="68"/>
      <c r="CS46" s="68"/>
      <c r="CT46" s="68"/>
      <c r="CU46" s="68"/>
      <c r="CV46" s="68"/>
      <c r="CW46" s="68"/>
      <c r="CX46" s="68"/>
      <c r="CY46" s="68"/>
      <c r="CZ46" s="68"/>
      <c r="DA46" s="68"/>
      <c r="DB46" s="68"/>
      <c r="DC46" s="68"/>
    </row>
    <row r="47" spans="1:107" s="13" customFormat="1" ht="24" customHeight="1">
      <c r="A47" s="14"/>
      <c r="B47" s="64" t="s">
        <v>100</v>
      </c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64"/>
      <c r="BB47" s="64"/>
      <c r="BC47" s="64"/>
      <c r="BD47" s="64"/>
      <c r="BE47" s="64"/>
      <c r="BF47" s="64"/>
      <c r="BG47" s="64"/>
      <c r="BH47" s="64"/>
      <c r="BI47" s="65"/>
      <c r="BJ47" s="47" t="s">
        <v>99</v>
      </c>
      <c r="BK47" s="47"/>
      <c r="BL47" s="47"/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66"/>
      <c r="BX47" s="66"/>
      <c r="BY47" s="66"/>
      <c r="BZ47" s="66"/>
      <c r="CA47" s="66"/>
      <c r="CB47" s="66"/>
      <c r="CC47" s="66"/>
      <c r="CD47" s="66"/>
      <c r="CE47" s="66"/>
      <c r="CF47" s="66"/>
      <c r="CG47" s="66"/>
      <c r="CH47" s="66"/>
      <c r="CI47" s="66"/>
      <c r="CJ47" s="66"/>
      <c r="CK47" s="66"/>
      <c r="CL47" s="66"/>
      <c r="CM47" s="66"/>
      <c r="CN47" s="67"/>
      <c r="CO47" s="67"/>
      <c r="CP47" s="67"/>
      <c r="CQ47" s="67"/>
      <c r="CR47" s="67"/>
      <c r="CS47" s="67"/>
      <c r="CT47" s="67"/>
      <c r="CU47" s="67"/>
      <c r="CV47" s="67"/>
      <c r="CW47" s="67"/>
      <c r="CX47" s="67"/>
      <c r="CY47" s="67"/>
      <c r="CZ47" s="67"/>
      <c r="DA47" s="67"/>
      <c r="DB47" s="67"/>
      <c r="DC47" s="67"/>
    </row>
    <row r="48" spans="1:108" s="17" customFormat="1" ht="12.75">
      <c r="A48" s="15"/>
      <c r="B48" s="77" t="s">
        <v>69</v>
      </c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77"/>
      <c r="AJ48" s="77"/>
      <c r="AK48" s="77"/>
      <c r="AL48" s="77"/>
      <c r="AM48" s="77"/>
      <c r="AN48" s="77"/>
      <c r="AO48" s="77"/>
      <c r="AP48" s="77"/>
      <c r="AQ48" s="77"/>
      <c r="AR48" s="77"/>
      <c r="AS48" s="77"/>
      <c r="AT48" s="77"/>
      <c r="AU48" s="77"/>
      <c r="AV48" s="77"/>
      <c r="AW48" s="77"/>
      <c r="AX48" s="77"/>
      <c r="AY48" s="77"/>
      <c r="AZ48" s="77"/>
      <c r="BA48" s="77"/>
      <c r="BB48" s="77"/>
      <c r="BC48" s="77"/>
      <c r="BD48" s="77"/>
      <c r="BE48" s="77"/>
      <c r="BF48" s="77"/>
      <c r="BG48" s="77"/>
      <c r="BH48" s="77"/>
      <c r="BI48" s="78"/>
      <c r="BJ48" s="43" t="s">
        <v>47</v>
      </c>
      <c r="BK48" s="43"/>
      <c r="BL48" s="43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63">
        <f>'[5]ППУ  Cognos '!$BS$8</f>
        <v>566024.4978391231</v>
      </c>
      <c r="BX48" s="63"/>
      <c r="BY48" s="63"/>
      <c r="BZ48" s="63"/>
      <c r="CA48" s="63"/>
      <c r="CB48" s="63"/>
      <c r="CC48" s="63"/>
      <c r="CD48" s="63"/>
      <c r="CE48" s="63"/>
      <c r="CF48" s="63"/>
      <c r="CG48" s="63"/>
      <c r="CH48" s="63"/>
      <c r="CI48" s="63"/>
      <c r="CJ48" s="63"/>
      <c r="CK48" s="63"/>
      <c r="CL48" s="63"/>
      <c r="CM48" s="63"/>
      <c r="CN48" s="63">
        <f>'[5]ППУ  Cognos '!$BS$21+'[5]ППУ  Cognos '!$BS$25</f>
        <v>562213.2714931025</v>
      </c>
      <c r="CO48" s="63"/>
      <c r="CP48" s="63"/>
      <c r="CQ48" s="63"/>
      <c r="CR48" s="63"/>
      <c r="CS48" s="63"/>
      <c r="CT48" s="63"/>
      <c r="CU48" s="63"/>
      <c r="CV48" s="63"/>
      <c r="CW48" s="63"/>
      <c r="CX48" s="63"/>
      <c r="CY48" s="63"/>
      <c r="CZ48" s="63"/>
      <c r="DA48" s="63"/>
      <c r="DB48" s="63"/>
      <c r="DC48" s="63"/>
      <c r="DD48" s="116">
        <f>CN48/BW48</f>
        <v>0.9932666759820988</v>
      </c>
    </row>
    <row r="49" spans="1:108" s="13" customFormat="1" ht="27.75" customHeight="1" thickBot="1">
      <c r="A49" s="20"/>
      <c r="B49" s="79" t="s">
        <v>70</v>
      </c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79"/>
      <c r="AD49" s="79"/>
      <c r="AE49" s="79"/>
      <c r="AF49" s="79"/>
      <c r="AG49" s="79"/>
      <c r="AH49" s="79"/>
      <c r="AI49" s="79"/>
      <c r="AJ49" s="79"/>
      <c r="AK49" s="79"/>
      <c r="AL49" s="79"/>
      <c r="AM49" s="79"/>
      <c r="AN49" s="79"/>
      <c r="AO49" s="79"/>
      <c r="AP49" s="79"/>
      <c r="AQ49" s="79"/>
      <c r="AR49" s="79"/>
      <c r="AS49" s="79"/>
      <c r="AT49" s="79"/>
      <c r="AU49" s="79"/>
      <c r="AV49" s="79"/>
      <c r="AW49" s="79"/>
      <c r="AX49" s="79"/>
      <c r="AY49" s="79"/>
      <c r="AZ49" s="79"/>
      <c r="BA49" s="79"/>
      <c r="BB49" s="79"/>
      <c r="BC49" s="79"/>
      <c r="BD49" s="79"/>
      <c r="BE49" s="79"/>
      <c r="BF49" s="79"/>
      <c r="BG49" s="79"/>
      <c r="BH49" s="79"/>
      <c r="BI49" s="80"/>
      <c r="BJ49" s="81" t="s">
        <v>48</v>
      </c>
      <c r="BK49" s="81"/>
      <c r="BL49" s="81"/>
      <c r="BM49" s="81"/>
      <c r="BN49" s="81"/>
      <c r="BO49" s="81"/>
      <c r="BP49" s="81"/>
      <c r="BQ49" s="81"/>
      <c r="BR49" s="81"/>
      <c r="BS49" s="81"/>
      <c r="BT49" s="81"/>
      <c r="BU49" s="81"/>
      <c r="BV49" s="81"/>
      <c r="BW49" s="82">
        <f>'[5]ППУ  Cognos '!$BS$41</f>
        <v>7598</v>
      </c>
      <c r="BX49" s="82"/>
      <c r="BY49" s="82"/>
      <c r="BZ49" s="82"/>
      <c r="CA49" s="82"/>
      <c r="CB49" s="82"/>
      <c r="CC49" s="82"/>
      <c r="CD49" s="82"/>
      <c r="CE49" s="82"/>
      <c r="CF49" s="82"/>
      <c r="CG49" s="82"/>
      <c r="CH49" s="82"/>
      <c r="CI49" s="82"/>
      <c r="CJ49" s="82"/>
      <c r="CK49" s="82"/>
      <c r="CL49" s="82"/>
      <c r="CM49" s="82"/>
      <c r="CN49" s="82">
        <f>'[5]ППУ  Cognos '!$BS$33+'[5]ППУ  Cognos '!$BS$46+'[5]ППУ  Cognos '!$BS$49</f>
        <v>65104.637844319994</v>
      </c>
      <c r="CO49" s="82"/>
      <c r="CP49" s="82"/>
      <c r="CQ49" s="82"/>
      <c r="CR49" s="82"/>
      <c r="CS49" s="82"/>
      <c r="CT49" s="82"/>
      <c r="CU49" s="82"/>
      <c r="CV49" s="82"/>
      <c r="CW49" s="82"/>
      <c r="CX49" s="82"/>
      <c r="CY49" s="82"/>
      <c r="CZ49" s="82"/>
      <c r="DA49" s="82"/>
      <c r="DB49" s="82"/>
      <c r="DC49" s="82"/>
      <c r="DD49" s="24"/>
    </row>
    <row r="50" spans="1:108" s="18" customFormat="1" ht="13.5" customHeight="1" thickBot="1">
      <c r="A50" s="21"/>
      <c r="B50" s="84" t="s">
        <v>71</v>
      </c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84"/>
      <c r="AI50" s="84"/>
      <c r="AJ50" s="84"/>
      <c r="AK50" s="84"/>
      <c r="AL50" s="84"/>
      <c r="AM50" s="84"/>
      <c r="AN50" s="84"/>
      <c r="AO50" s="84"/>
      <c r="AP50" s="84"/>
      <c r="AQ50" s="84"/>
      <c r="AR50" s="84"/>
      <c r="AS50" s="84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4"/>
      <c r="BE50" s="84"/>
      <c r="BF50" s="84"/>
      <c r="BG50" s="84"/>
      <c r="BH50" s="84"/>
      <c r="BI50" s="85"/>
      <c r="BJ50" s="86" t="s">
        <v>49</v>
      </c>
      <c r="BK50" s="86"/>
      <c r="BL50" s="86"/>
      <c r="BM50" s="86"/>
      <c r="BN50" s="86"/>
      <c r="BO50" s="86"/>
      <c r="BP50" s="86"/>
      <c r="BQ50" s="86"/>
      <c r="BR50" s="86"/>
      <c r="BS50" s="86"/>
      <c r="BT50" s="86"/>
      <c r="BU50" s="86"/>
      <c r="BV50" s="86"/>
      <c r="BW50" s="87">
        <f>BW48+BW49</f>
        <v>573622.4978391231</v>
      </c>
      <c r="BX50" s="87"/>
      <c r="BY50" s="87"/>
      <c r="BZ50" s="87"/>
      <c r="CA50" s="87"/>
      <c r="CB50" s="87"/>
      <c r="CC50" s="87"/>
      <c r="CD50" s="87"/>
      <c r="CE50" s="87"/>
      <c r="CF50" s="87"/>
      <c r="CG50" s="87"/>
      <c r="CH50" s="87"/>
      <c r="CI50" s="87"/>
      <c r="CJ50" s="87"/>
      <c r="CK50" s="87"/>
      <c r="CL50" s="87"/>
      <c r="CM50" s="87"/>
      <c r="CN50" s="87">
        <f>CN48+CN49</f>
        <v>627317.9093374226</v>
      </c>
      <c r="CO50" s="87"/>
      <c r="CP50" s="87"/>
      <c r="CQ50" s="87"/>
      <c r="CR50" s="87"/>
      <c r="CS50" s="87"/>
      <c r="CT50" s="87"/>
      <c r="CU50" s="87"/>
      <c r="CV50" s="87"/>
      <c r="CW50" s="87"/>
      <c r="CX50" s="87"/>
      <c r="CY50" s="87"/>
      <c r="CZ50" s="87"/>
      <c r="DA50" s="87"/>
      <c r="DB50" s="87"/>
      <c r="DC50" s="88"/>
      <c r="DD50" s="25"/>
    </row>
    <row r="51" spans="1:107" s="17" customFormat="1" ht="13.5" customHeight="1">
      <c r="A51" s="22"/>
      <c r="B51" s="89" t="s">
        <v>72</v>
      </c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J51" s="89"/>
      <c r="AK51" s="89"/>
      <c r="AL51" s="89"/>
      <c r="AM51" s="89"/>
      <c r="AN51" s="89"/>
      <c r="AO51" s="89"/>
      <c r="AP51" s="89"/>
      <c r="AQ51" s="89"/>
      <c r="AR51" s="89"/>
      <c r="AS51" s="89"/>
      <c r="AT51" s="89"/>
      <c r="AU51" s="89"/>
      <c r="AV51" s="89"/>
      <c r="AW51" s="89"/>
      <c r="AX51" s="89"/>
      <c r="AY51" s="89"/>
      <c r="AZ51" s="89"/>
      <c r="BA51" s="89"/>
      <c r="BB51" s="89"/>
      <c r="BC51" s="89"/>
      <c r="BD51" s="89"/>
      <c r="BE51" s="89"/>
      <c r="BF51" s="89"/>
      <c r="BG51" s="89"/>
      <c r="BH51" s="89"/>
      <c r="BI51" s="90"/>
      <c r="BJ51" s="91" t="s">
        <v>50</v>
      </c>
      <c r="BK51" s="91"/>
      <c r="BL51" s="91"/>
      <c r="BM51" s="91"/>
      <c r="BN51" s="91"/>
      <c r="BO51" s="91"/>
      <c r="BP51" s="91"/>
      <c r="BQ51" s="91"/>
      <c r="BR51" s="91"/>
      <c r="BS51" s="91"/>
      <c r="BT51" s="91"/>
      <c r="BU51" s="91"/>
      <c r="BV51" s="91"/>
      <c r="BW51" s="76">
        <f>BW50-CN50</f>
        <v>-53695.41149829945</v>
      </c>
      <c r="BX51" s="76"/>
      <c r="BY51" s="76"/>
      <c r="BZ51" s="76"/>
      <c r="CA51" s="76"/>
      <c r="CB51" s="76"/>
      <c r="CC51" s="76"/>
      <c r="CD51" s="76"/>
      <c r="CE51" s="76"/>
      <c r="CF51" s="76"/>
      <c r="CG51" s="76"/>
      <c r="CH51" s="76"/>
      <c r="CI51" s="76"/>
      <c r="CJ51" s="76"/>
      <c r="CK51" s="76"/>
      <c r="CL51" s="76"/>
      <c r="CM51" s="76"/>
      <c r="CN51" s="76"/>
      <c r="CO51" s="76"/>
      <c r="CP51" s="76"/>
      <c r="CQ51" s="76"/>
      <c r="CR51" s="76"/>
      <c r="CS51" s="76"/>
      <c r="CT51" s="76"/>
      <c r="CU51" s="76"/>
      <c r="CV51" s="76"/>
      <c r="CW51" s="76"/>
      <c r="CX51" s="76"/>
      <c r="CY51" s="76"/>
      <c r="CZ51" s="76"/>
      <c r="DA51" s="76"/>
      <c r="DB51" s="76"/>
      <c r="DC51" s="76"/>
    </row>
    <row r="52" s="1" customFormat="1" ht="6" customHeight="1"/>
    <row r="53" s="1" customFormat="1" ht="10.5" customHeight="1">
      <c r="B53" s="1" t="s">
        <v>73</v>
      </c>
    </row>
    <row r="54" s="1" customFormat="1" ht="10.5" customHeight="1">
      <c r="B54" s="1" t="s">
        <v>74</v>
      </c>
    </row>
    <row r="55" s="1" customFormat="1" ht="10.5" customHeight="1">
      <c r="B55" s="1" t="s">
        <v>75</v>
      </c>
    </row>
    <row r="56" spans="2:107" s="1" customFormat="1" ht="24" customHeight="1">
      <c r="B56" s="83" t="s">
        <v>76</v>
      </c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3"/>
      <c r="AK56" s="83"/>
      <c r="AL56" s="83"/>
      <c r="AM56" s="83"/>
      <c r="AN56" s="83"/>
      <c r="AO56" s="83"/>
      <c r="AP56" s="83"/>
      <c r="AQ56" s="83"/>
      <c r="AR56" s="83"/>
      <c r="AS56" s="83"/>
      <c r="AT56" s="83"/>
      <c r="AU56" s="83"/>
      <c r="AV56" s="83"/>
      <c r="AW56" s="83"/>
      <c r="AX56" s="83"/>
      <c r="AY56" s="83"/>
      <c r="AZ56" s="83"/>
      <c r="BA56" s="83"/>
      <c r="BB56" s="83"/>
      <c r="BC56" s="83"/>
      <c r="BD56" s="83"/>
      <c r="BE56" s="83"/>
      <c r="BF56" s="83"/>
      <c r="BG56" s="83"/>
      <c r="BH56" s="83"/>
      <c r="BI56" s="83"/>
      <c r="BJ56" s="83"/>
      <c r="BK56" s="83"/>
      <c r="BL56" s="83"/>
      <c r="BM56" s="83"/>
      <c r="BN56" s="83"/>
      <c r="BO56" s="83"/>
      <c r="BP56" s="83"/>
      <c r="BQ56" s="83"/>
      <c r="BR56" s="83"/>
      <c r="BS56" s="83"/>
      <c r="BT56" s="83"/>
      <c r="BU56" s="83"/>
      <c r="BV56" s="83"/>
      <c r="BW56" s="83"/>
      <c r="BX56" s="83"/>
      <c r="BY56" s="83"/>
      <c r="BZ56" s="83"/>
      <c r="CA56" s="83"/>
      <c r="CB56" s="83"/>
      <c r="CC56" s="83"/>
      <c r="CD56" s="83"/>
      <c r="CE56" s="83"/>
      <c r="CF56" s="83"/>
      <c r="CG56" s="83"/>
      <c r="CH56" s="83"/>
      <c r="CI56" s="83"/>
      <c r="CJ56" s="83"/>
      <c r="CK56" s="83"/>
      <c r="CL56" s="83"/>
      <c r="CM56" s="83"/>
      <c r="CN56" s="83"/>
      <c r="CO56" s="83"/>
      <c r="CP56" s="83"/>
      <c r="CQ56" s="83"/>
      <c r="CR56" s="83"/>
      <c r="CS56" s="83"/>
      <c r="CT56" s="83"/>
      <c r="CU56" s="83"/>
      <c r="CV56" s="83"/>
      <c r="CW56" s="83"/>
      <c r="CX56" s="83"/>
      <c r="CY56" s="83"/>
      <c r="CZ56" s="83"/>
      <c r="DA56" s="83"/>
      <c r="DB56" s="83"/>
      <c r="DC56" s="83"/>
    </row>
    <row r="57" spans="2:107" s="1" customFormat="1" ht="24" customHeight="1">
      <c r="B57" s="83" t="s">
        <v>77</v>
      </c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83"/>
      <c r="AE57" s="83"/>
      <c r="AF57" s="83"/>
      <c r="AG57" s="83"/>
      <c r="AH57" s="83"/>
      <c r="AI57" s="83"/>
      <c r="AJ57" s="83"/>
      <c r="AK57" s="83"/>
      <c r="AL57" s="83"/>
      <c r="AM57" s="83"/>
      <c r="AN57" s="83"/>
      <c r="AO57" s="83"/>
      <c r="AP57" s="83"/>
      <c r="AQ57" s="83"/>
      <c r="AR57" s="83"/>
      <c r="AS57" s="83"/>
      <c r="AT57" s="83"/>
      <c r="AU57" s="83"/>
      <c r="AV57" s="83"/>
      <c r="AW57" s="83"/>
      <c r="AX57" s="83"/>
      <c r="AY57" s="83"/>
      <c r="AZ57" s="83"/>
      <c r="BA57" s="83"/>
      <c r="BB57" s="83"/>
      <c r="BC57" s="83"/>
      <c r="BD57" s="83"/>
      <c r="BE57" s="83"/>
      <c r="BF57" s="83"/>
      <c r="BG57" s="83"/>
      <c r="BH57" s="83"/>
      <c r="BI57" s="83"/>
      <c r="BJ57" s="83"/>
      <c r="BK57" s="83"/>
      <c r="BL57" s="83"/>
      <c r="BM57" s="83"/>
      <c r="BN57" s="83"/>
      <c r="BO57" s="83"/>
      <c r="BP57" s="83"/>
      <c r="BQ57" s="83"/>
      <c r="BR57" s="83"/>
      <c r="BS57" s="83"/>
      <c r="BT57" s="83"/>
      <c r="BU57" s="83"/>
      <c r="BV57" s="83"/>
      <c r="BW57" s="83"/>
      <c r="BX57" s="83"/>
      <c r="BY57" s="83"/>
      <c r="BZ57" s="83"/>
      <c r="CA57" s="83"/>
      <c r="CB57" s="83"/>
      <c r="CC57" s="83"/>
      <c r="CD57" s="83"/>
      <c r="CE57" s="83"/>
      <c r="CF57" s="83"/>
      <c r="CG57" s="83"/>
      <c r="CH57" s="83"/>
      <c r="CI57" s="83"/>
      <c r="CJ57" s="83"/>
      <c r="CK57" s="83"/>
      <c r="CL57" s="83"/>
      <c r="CM57" s="83"/>
      <c r="CN57" s="83"/>
      <c r="CO57" s="83"/>
      <c r="CP57" s="83"/>
      <c r="CQ57" s="83"/>
      <c r="CR57" s="83"/>
      <c r="CS57" s="83"/>
      <c r="CT57" s="83"/>
      <c r="CU57" s="83"/>
      <c r="CV57" s="83"/>
      <c r="CW57" s="83"/>
      <c r="CX57" s="83"/>
      <c r="CY57" s="83"/>
      <c r="CZ57" s="83"/>
      <c r="DA57" s="83"/>
      <c r="DB57" s="83"/>
      <c r="DC57" s="83"/>
    </row>
    <row r="58" spans="2:107" s="1" customFormat="1" ht="24" customHeight="1">
      <c r="B58" s="83" t="s">
        <v>78</v>
      </c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  <c r="AL58" s="83"/>
      <c r="AM58" s="83"/>
      <c r="AN58" s="83"/>
      <c r="AO58" s="83"/>
      <c r="AP58" s="83"/>
      <c r="AQ58" s="83"/>
      <c r="AR58" s="83"/>
      <c r="AS58" s="83"/>
      <c r="AT58" s="83"/>
      <c r="AU58" s="83"/>
      <c r="AV58" s="83"/>
      <c r="AW58" s="83"/>
      <c r="AX58" s="83"/>
      <c r="AY58" s="83"/>
      <c r="AZ58" s="83"/>
      <c r="BA58" s="83"/>
      <c r="BB58" s="83"/>
      <c r="BC58" s="83"/>
      <c r="BD58" s="83"/>
      <c r="BE58" s="83"/>
      <c r="BF58" s="83"/>
      <c r="BG58" s="83"/>
      <c r="BH58" s="83"/>
      <c r="BI58" s="83"/>
      <c r="BJ58" s="83"/>
      <c r="BK58" s="83"/>
      <c r="BL58" s="83"/>
      <c r="BM58" s="83"/>
      <c r="BN58" s="83"/>
      <c r="BO58" s="83"/>
      <c r="BP58" s="83"/>
      <c r="BQ58" s="83"/>
      <c r="BR58" s="83"/>
      <c r="BS58" s="83"/>
      <c r="BT58" s="83"/>
      <c r="BU58" s="83"/>
      <c r="BV58" s="83"/>
      <c r="BW58" s="83"/>
      <c r="BX58" s="83"/>
      <c r="BY58" s="83"/>
      <c r="BZ58" s="83"/>
      <c r="CA58" s="83"/>
      <c r="CB58" s="83"/>
      <c r="CC58" s="83"/>
      <c r="CD58" s="83"/>
      <c r="CE58" s="83"/>
      <c r="CF58" s="83"/>
      <c r="CG58" s="83"/>
      <c r="CH58" s="83"/>
      <c r="CI58" s="83"/>
      <c r="CJ58" s="83"/>
      <c r="CK58" s="83"/>
      <c r="CL58" s="83"/>
      <c r="CM58" s="83"/>
      <c r="CN58" s="83"/>
      <c r="CO58" s="83"/>
      <c r="CP58" s="83"/>
      <c r="CQ58" s="83"/>
      <c r="CR58" s="83"/>
      <c r="CS58" s="83"/>
      <c r="CT58" s="83"/>
      <c r="CU58" s="83"/>
      <c r="CV58" s="83"/>
      <c r="CW58" s="83"/>
      <c r="CX58" s="83"/>
      <c r="CY58" s="83"/>
      <c r="CZ58" s="83"/>
      <c r="DA58" s="83"/>
      <c r="DB58" s="83"/>
      <c r="DC58" s="83"/>
    </row>
    <row r="59" s="1" customFormat="1" ht="3" customHeight="1"/>
  </sheetData>
  <sheetProtection/>
  <mergeCells count="141">
    <mergeCell ref="B56:DC56"/>
    <mergeCell ref="B57:DC57"/>
    <mergeCell ref="B58:DC58"/>
    <mergeCell ref="B50:BI50"/>
    <mergeCell ref="BJ50:BV50"/>
    <mergeCell ref="BW50:CM50"/>
    <mergeCell ref="CN50:DC50"/>
    <mergeCell ref="B51:BI51"/>
    <mergeCell ref="BJ51:BV51"/>
    <mergeCell ref="BW51:CM51"/>
    <mergeCell ref="CN51:DC51"/>
    <mergeCell ref="B48:BI48"/>
    <mergeCell ref="BJ48:BV48"/>
    <mergeCell ref="BW48:CM48"/>
    <mergeCell ref="CN48:DC48"/>
    <mergeCell ref="B49:BI49"/>
    <mergeCell ref="BJ49:BV49"/>
    <mergeCell ref="BW49:CM49"/>
    <mergeCell ref="CN49:DC49"/>
    <mergeCell ref="B46:BI46"/>
    <mergeCell ref="BJ46:BV46"/>
    <mergeCell ref="BW46:CM46"/>
    <mergeCell ref="CN46:DC46"/>
    <mergeCell ref="B47:BI47"/>
    <mergeCell ref="BJ47:BV47"/>
    <mergeCell ref="BW47:CM47"/>
    <mergeCell ref="CN47:DC47"/>
    <mergeCell ref="B44:BI44"/>
    <mergeCell ref="BJ44:BV44"/>
    <mergeCell ref="BW44:CM44"/>
    <mergeCell ref="CN44:DC44"/>
    <mergeCell ref="B45:BI45"/>
    <mergeCell ref="BJ45:BV45"/>
    <mergeCell ref="BW45:CM45"/>
    <mergeCell ref="CN45:DC45"/>
    <mergeCell ref="B42:BI42"/>
    <mergeCell ref="BJ42:BV42"/>
    <mergeCell ref="BW42:CM42"/>
    <mergeCell ref="CN42:DC42"/>
    <mergeCell ref="B43:BI43"/>
    <mergeCell ref="BJ43:BV43"/>
    <mergeCell ref="BW43:CM43"/>
    <mergeCell ref="CN43:DC43"/>
    <mergeCell ref="B40:BI40"/>
    <mergeCell ref="BJ40:BV40"/>
    <mergeCell ref="BW40:CM40"/>
    <mergeCell ref="CN40:DC40"/>
    <mergeCell ref="B41:BI41"/>
    <mergeCell ref="BJ41:BV41"/>
    <mergeCell ref="BW41:CM41"/>
    <mergeCell ref="CN41:DC41"/>
    <mergeCell ref="B38:BI38"/>
    <mergeCell ref="BJ38:BV38"/>
    <mergeCell ref="BW38:CM38"/>
    <mergeCell ref="CN38:DC38"/>
    <mergeCell ref="B39:BI39"/>
    <mergeCell ref="BJ39:BV39"/>
    <mergeCell ref="BW39:CM39"/>
    <mergeCell ref="CN39:DC39"/>
    <mergeCell ref="B36:BI36"/>
    <mergeCell ref="BJ36:BV36"/>
    <mergeCell ref="BW36:CM36"/>
    <mergeCell ref="CN36:DC36"/>
    <mergeCell ref="B37:BI37"/>
    <mergeCell ref="BJ37:BV37"/>
    <mergeCell ref="BW37:CM37"/>
    <mergeCell ref="CN37:DC37"/>
    <mergeCell ref="B34:BI34"/>
    <mergeCell ref="BJ34:BV34"/>
    <mergeCell ref="BW34:CM34"/>
    <mergeCell ref="CN34:DC34"/>
    <mergeCell ref="B35:BI35"/>
    <mergeCell ref="BJ35:BV35"/>
    <mergeCell ref="BW35:CM35"/>
    <mergeCell ref="CN35:DC35"/>
    <mergeCell ref="B32:BI32"/>
    <mergeCell ref="BJ32:BV32"/>
    <mergeCell ref="BW32:CM32"/>
    <mergeCell ref="CN32:DC32"/>
    <mergeCell ref="B33:BI33"/>
    <mergeCell ref="BJ33:BV33"/>
    <mergeCell ref="BW33:CM33"/>
    <mergeCell ref="CN33:DC33"/>
    <mergeCell ref="B30:BI30"/>
    <mergeCell ref="BJ30:BV30"/>
    <mergeCell ref="BW30:CM30"/>
    <mergeCell ref="CN30:DC30"/>
    <mergeCell ref="B31:BI31"/>
    <mergeCell ref="BJ31:BV31"/>
    <mergeCell ref="BW31:CM31"/>
    <mergeCell ref="CN31:DC31"/>
    <mergeCell ref="B28:BI28"/>
    <mergeCell ref="BJ28:BV28"/>
    <mergeCell ref="BW28:CM28"/>
    <mergeCell ref="CN28:DC28"/>
    <mergeCell ref="B29:BI29"/>
    <mergeCell ref="BJ29:BV29"/>
    <mergeCell ref="BW29:CM29"/>
    <mergeCell ref="CN29:DC29"/>
    <mergeCell ref="A26:BI26"/>
    <mergeCell ref="BJ26:BV26"/>
    <mergeCell ref="BW26:CM26"/>
    <mergeCell ref="CN26:DC26"/>
    <mergeCell ref="B27:BI27"/>
    <mergeCell ref="BJ27:BV27"/>
    <mergeCell ref="BW27:CM27"/>
    <mergeCell ref="CN27:DC27"/>
    <mergeCell ref="B20:BI20"/>
    <mergeCell ref="BJ20:BV20"/>
    <mergeCell ref="BW20:DC20"/>
    <mergeCell ref="A22:DC22"/>
    <mergeCell ref="A24:BI25"/>
    <mergeCell ref="BJ24:BV25"/>
    <mergeCell ref="BW24:CM24"/>
    <mergeCell ref="CN24:DC24"/>
    <mergeCell ref="BW25:CM25"/>
    <mergeCell ref="CN25:DC25"/>
    <mergeCell ref="B18:BI18"/>
    <mergeCell ref="BJ18:BV18"/>
    <mergeCell ref="BW18:DC18"/>
    <mergeCell ref="B19:BI19"/>
    <mergeCell ref="BJ19:BV19"/>
    <mergeCell ref="BW19:DC19"/>
    <mergeCell ref="B16:BI16"/>
    <mergeCell ref="BJ16:BV16"/>
    <mergeCell ref="BW16:DC16"/>
    <mergeCell ref="B17:BI17"/>
    <mergeCell ref="BJ17:BV17"/>
    <mergeCell ref="BW17:DC17"/>
    <mergeCell ref="BL10:DC10"/>
    <mergeCell ref="A12:DC12"/>
    <mergeCell ref="A14:BI15"/>
    <mergeCell ref="BJ14:BV15"/>
    <mergeCell ref="BW14:DC14"/>
    <mergeCell ref="BW15:DC15"/>
    <mergeCell ref="A3:DC3"/>
    <mergeCell ref="A4:DC4"/>
    <mergeCell ref="A5:DC5"/>
    <mergeCell ref="A6:DC6"/>
    <mergeCell ref="AX7:BH7"/>
    <mergeCell ref="BL9:DC9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9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  <customProperties>
    <customPr name="CafeStyleVersion" r:id="rId1"/>
    <customPr name="LastTupleSet_COR_Mappings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FK49"/>
  <sheetViews>
    <sheetView view="pageBreakPreview" zoomScaleSheetLayoutView="100" zoomScalePageLayoutView="0" workbookViewId="0" topLeftCell="A1">
      <selection activeCell="CN31" sqref="CN31"/>
    </sheetView>
  </sheetViews>
  <sheetFormatPr defaultColWidth="0.875" defaultRowHeight="12.75"/>
  <cols>
    <col min="1" max="91" width="0.875" style="13" customWidth="1"/>
    <col min="92" max="92" width="8.125" style="13" bestFit="1" customWidth="1"/>
    <col min="93" max="165" width="0.875" style="13" customWidth="1"/>
    <col min="166" max="166" width="2.375" style="13" customWidth="1"/>
    <col min="167" max="16384" width="0.875" style="13" customWidth="1"/>
  </cols>
  <sheetData>
    <row r="1" spans="2:166" ht="15" customHeight="1">
      <c r="B1" s="30" t="s">
        <v>88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0"/>
      <c r="CU1" s="30"/>
      <c r="CV1" s="30"/>
      <c r="CW1" s="30"/>
      <c r="CX1" s="30"/>
      <c r="CY1" s="30"/>
      <c r="CZ1" s="30"/>
      <c r="DA1" s="30"/>
      <c r="DB1" s="30"/>
      <c r="DC1" s="30"/>
      <c r="DD1" s="30"/>
      <c r="DE1" s="30"/>
      <c r="DF1" s="30"/>
      <c r="DG1" s="30"/>
      <c r="DH1" s="30"/>
      <c r="DI1" s="30"/>
      <c r="DJ1" s="30"/>
      <c r="DK1" s="30"/>
      <c r="DL1" s="30"/>
      <c r="DM1" s="30"/>
      <c r="DN1" s="30"/>
      <c r="DO1" s="30"/>
      <c r="DP1" s="30"/>
      <c r="DQ1" s="30"/>
      <c r="DR1" s="30"/>
      <c r="DS1" s="30"/>
      <c r="DT1" s="30"/>
      <c r="DU1" s="30"/>
      <c r="DV1" s="30"/>
      <c r="DW1" s="30"/>
      <c r="DX1" s="30"/>
      <c r="DY1" s="30"/>
      <c r="DZ1" s="30"/>
      <c r="EA1" s="30"/>
      <c r="EB1" s="30"/>
      <c r="EC1" s="30"/>
      <c r="ED1" s="30"/>
      <c r="EE1" s="30"/>
      <c r="EF1" s="30"/>
      <c r="EG1" s="30"/>
      <c r="EH1" s="30"/>
      <c r="EI1" s="30"/>
      <c r="EJ1" s="30"/>
      <c r="EK1" s="30"/>
      <c r="EL1" s="30"/>
      <c r="EM1" s="30"/>
      <c r="EN1" s="30"/>
      <c r="EO1" s="30"/>
      <c r="EP1" s="30"/>
      <c r="EQ1" s="30"/>
      <c r="ER1" s="30"/>
      <c r="ES1" s="30"/>
      <c r="ET1" s="30"/>
      <c r="EU1" s="30"/>
      <c r="EV1" s="30"/>
      <c r="EW1" s="30"/>
      <c r="EX1" s="30"/>
      <c r="EY1" s="30"/>
      <c r="EZ1" s="30"/>
      <c r="FA1" s="30"/>
      <c r="FB1" s="30"/>
      <c r="FC1" s="30"/>
      <c r="FD1" s="30"/>
      <c r="FE1" s="30"/>
      <c r="FF1" s="30"/>
      <c r="FG1" s="30"/>
      <c r="FH1" s="30"/>
      <c r="FI1" s="30"/>
      <c r="FJ1" s="30"/>
    </row>
    <row r="2" ht="6" customHeight="1"/>
    <row r="3" spans="1:167" s="2" customFormat="1" ht="12.75" customHeight="1">
      <c r="A3" s="49" t="s">
        <v>23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1"/>
      <c r="AV3" s="55" t="s">
        <v>16</v>
      </c>
      <c r="AW3" s="95"/>
      <c r="AX3" s="95"/>
      <c r="AY3" s="95"/>
      <c r="AZ3" s="95"/>
      <c r="BA3" s="95"/>
      <c r="BB3" s="95"/>
      <c r="BC3" s="96"/>
      <c r="BD3" s="49" t="s">
        <v>81</v>
      </c>
      <c r="BE3" s="50"/>
      <c r="BF3" s="50"/>
      <c r="BG3" s="50"/>
      <c r="BH3" s="50"/>
      <c r="BI3" s="50"/>
      <c r="BJ3" s="50"/>
      <c r="BK3" s="50"/>
      <c r="BL3" s="50"/>
      <c r="BM3" s="50"/>
      <c r="BN3" s="51"/>
      <c r="BO3" s="37" t="s">
        <v>82</v>
      </c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38"/>
      <c r="FF3" s="38"/>
      <c r="FG3" s="38"/>
      <c r="FH3" s="38"/>
      <c r="FI3" s="38"/>
      <c r="FJ3" s="38"/>
      <c r="FK3" s="39"/>
    </row>
    <row r="4" spans="1:167" s="2" customFormat="1" ht="113.25" customHeight="1">
      <c r="A4" s="92"/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93"/>
      <c r="AR4" s="93"/>
      <c r="AS4" s="93"/>
      <c r="AT4" s="93"/>
      <c r="AU4" s="94"/>
      <c r="AV4" s="97"/>
      <c r="AW4" s="98"/>
      <c r="AX4" s="98"/>
      <c r="AY4" s="98"/>
      <c r="AZ4" s="98"/>
      <c r="BA4" s="98"/>
      <c r="BB4" s="98"/>
      <c r="BC4" s="99"/>
      <c r="BD4" s="52"/>
      <c r="BE4" s="53"/>
      <c r="BF4" s="53"/>
      <c r="BG4" s="53"/>
      <c r="BH4" s="53"/>
      <c r="BI4" s="53"/>
      <c r="BJ4" s="53"/>
      <c r="BK4" s="53"/>
      <c r="BL4" s="53"/>
      <c r="BM4" s="53"/>
      <c r="BN4" s="54"/>
      <c r="BO4" s="103" t="s">
        <v>92</v>
      </c>
      <c r="BP4" s="103"/>
      <c r="BQ4" s="103"/>
      <c r="BR4" s="103"/>
      <c r="BS4" s="103"/>
      <c r="BT4" s="103"/>
      <c r="BU4" s="103"/>
      <c r="BV4" s="103"/>
      <c r="BW4" s="103"/>
      <c r="BX4" s="103"/>
      <c r="BY4" s="103"/>
      <c r="BZ4" s="103"/>
      <c r="CA4" s="103" t="s">
        <v>93</v>
      </c>
      <c r="CB4" s="103"/>
      <c r="CC4" s="103"/>
      <c r="CD4" s="103"/>
      <c r="CE4" s="103"/>
      <c r="CF4" s="103"/>
      <c r="CG4" s="103"/>
      <c r="CH4" s="103"/>
      <c r="CI4" s="103"/>
      <c r="CJ4" s="103" t="s">
        <v>83</v>
      </c>
      <c r="CK4" s="103"/>
      <c r="CL4" s="103"/>
      <c r="CM4" s="103"/>
      <c r="CN4" s="103"/>
      <c r="CO4" s="103"/>
      <c r="CP4" s="103"/>
      <c r="CQ4" s="103"/>
      <c r="CR4" s="103"/>
      <c r="CS4" s="103" t="s">
        <v>91</v>
      </c>
      <c r="CT4" s="103"/>
      <c r="CU4" s="103"/>
      <c r="CV4" s="103"/>
      <c r="CW4" s="103"/>
      <c r="CX4" s="103"/>
      <c r="CY4" s="103"/>
      <c r="CZ4" s="103"/>
      <c r="DA4" s="103"/>
      <c r="DB4" s="103" t="s">
        <v>84</v>
      </c>
      <c r="DC4" s="103"/>
      <c r="DD4" s="103"/>
      <c r="DE4" s="103"/>
      <c r="DF4" s="103"/>
      <c r="DG4" s="103"/>
      <c r="DH4" s="103"/>
      <c r="DI4" s="103"/>
      <c r="DJ4" s="103"/>
      <c r="DK4" s="103" t="s">
        <v>86</v>
      </c>
      <c r="DL4" s="103"/>
      <c r="DM4" s="103"/>
      <c r="DN4" s="103"/>
      <c r="DO4" s="103"/>
      <c r="DP4" s="103"/>
      <c r="DQ4" s="103"/>
      <c r="DR4" s="103"/>
      <c r="DS4" s="103"/>
      <c r="DT4" s="103"/>
      <c r="DU4" s="103" t="s">
        <v>85</v>
      </c>
      <c r="DV4" s="103"/>
      <c r="DW4" s="103"/>
      <c r="DX4" s="103"/>
      <c r="DY4" s="103"/>
      <c r="DZ4" s="103"/>
      <c r="EA4" s="103"/>
      <c r="EB4" s="103"/>
      <c r="EC4" s="103"/>
      <c r="ED4" s="103"/>
      <c r="EE4" s="103"/>
      <c r="EF4" s="103"/>
      <c r="EG4" s="103"/>
      <c r="EH4" s="103"/>
      <c r="EI4" s="103"/>
      <c r="EJ4" s="103" t="s">
        <v>89</v>
      </c>
      <c r="EK4" s="103"/>
      <c r="EL4" s="103"/>
      <c r="EM4" s="103"/>
      <c r="EN4" s="103"/>
      <c r="EO4" s="103"/>
      <c r="EP4" s="103"/>
      <c r="EQ4" s="103"/>
      <c r="ER4" s="103"/>
      <c r="ES4" s="103" t="s">
        <v>90</v>
      </c>
      <c r="ET4" s="103"/>
      <c r="EU4" s="103"/>
      <c r="EV4" s="103"/>
      <c r="EW4" s="103"/>
      <c r="EX4" s="103"/>
      <c r="EY4" s="103"/>
      <c r="EZ4" s="103"/>
      <c r="FA4" s="103"/>
      <c r="FB4" s="103"/>
      <c r="FC4" s="103" t="s">
        <v>87</v>
      </c>
      <c r="FD4" s="103"/>
      <c r="FE4" s="103"/>
      <c r="FF4" s="103"/>
      <c r="FG4" s="103"/>
      <c r="FH4" s="103"/>
      <c r="FI4" s="103"/>
      <c r="FJ4" s="103"/>
      <c r="FK4" s="103"/>
    </row>
    <row r="5" spans="1:167" s="2" customFormat="1" ht="12" customHeight="1">
      <c r="A5" s="92"/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4"/>
      <c r="AV5" s="100"/>
      <c r="AW5" s="101"/>
      <c r="AX5" s="101"/>
      <c r="AY5" s="101"/>
      <c r="AZ5" s="101"/>
      <c r="BA5" s="101"/>
      <c r="BB5" s="101"/>
      <c r="BC5" s="102"/>
      <c r="BD5" s="62">
        <v>1</v>
      </c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>
        <v>2</v>
      </c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>
        <v>3</v>
      </c>
      <c r="CB5" s="62"/>
      <c r="CC5" s="62"/>
      <c r="CD5" s="62"/>
      <c r="CE5" s="62"/>
      <c r="CF5" s="62"/>
      <c r="CG5" s="62"/>
      <c r="CH5" s="62"/>
      <c r="CI5" s="62"/>
      <c r="CJ5" s="62">
        <v>4</v>
      </c>
      <c r="CK5" s="62"/>
      <c r="CL5" s="62"/>
      <c r="CM5" s="62"/>
      <c r="CN5" s="62"/>
      <c r="CO5" s="62"/>
      <c r="CP5" s="62"/>
      <c r="CQ5" s="62"/>
      <c r="CR5" s="62"/>
      <c r="CS5" s="62">
        <v>5</v>
      </c>
      <c r="CT5" s="62"/>
      <c r="CU5" s="62"/>
      <c r="CV5" s="62"/>
      <c r="CW5" s="62"/>
      <c r="CX5" s="62"/>
      <c r="CY5" s="62"/>
      <c r="CZ5" s="62"/>
      <c r="DA5" s="62"/>
      <c r="DB5" s="62">
        <v>6</v>
      </c>
      <c r="DC5" s="62"/>
      <c r="DD5" s="62"/>
      <c r="DE5" s="62"/>
      <c r="DF5" s="62"/>
      <c r="DG5" s="62"/>
      <c r="DH5" s="62"/>
      <c r="DI5" s="62"/>
      <c r="DJ5" s="62"/>
      <c r="DK5" s="62">
        <v>7</v>
      </c>
      <c r="DL5" s="62"/>
      <c r="DM5" s="62"/>
      <c r="DN5" s="62"/>
      <c r="DO5" s="62"/>
      <c r="DP5" s="62"/>
      <c r="DQ5" s="62"/>
      <c r="DR5" s="62"/>
      <c r="DS5" s="62"/>
      <c r="DT5" s="62"/>
      <c r="DU5" s="62">
        <v>8</v>
      </c>
      <c r="DV5" s="62"/>
      <c r="DW5" s="62"/>
      <c r="DX5" s="62"/>
      <c r="DY5" s="62"/>
      <c r="DZ5" s="62"/>
      <c r="EA5" s="62"/>
      <c r="EB5" s="62"/>
      <c r="EC5" s="62"/>
      <c r="ED5" s="62"/>
      <c r="EE5" s="62"/>
      <c r="EF5" s="62"/>
      <c r="EG5" s="62"/>
      <c r="EH5" s="62"/>
      <c r="EI5" s="62"/>
      <c r="EJ5" s="62">
        <v>9</v>
      </c>
      <c r="EK5" s="62"/>
      <c r="EL5" s="62"/>
      <c r="EM5" s="62"/>
      <c r="EN5" s="62"/>
      <c r="EO5" s="62"/>
      <c r="EP5" s="62"/>
      <c r="EQ5" s="62"/>
      <c r="ER5" s="62"/>
      <c r="ES5" s="62">
        <v>10</v>
      </c>
      <c r="ET5" s="62"/>
      <c r="EU5" s="62"/>
      <c r="EV5" s="62"/>
      <c r="EW5" s="62"/>
      <c r="EX5" s="62"/>
      <c r="EY5" s="62"/>
      <c r="EZ5" s="62"/>
      <c r="FA5" s="62"/>
      <c r="FB5" s="62"/>
      <c r="FC5" s="62">
        <v>11</v>
      </c>
      <c r="FD5" s="62"/>
      <c r="FE5" s="62"/>
      <c r="FF5" s="62"/>
      <c r="FG5" s="62"/>
      <c r="FH5" s="62"/>
      <c r="FI5" s="62"/>
      <c r="FJ5" s="62"/>
      <c r="FK5" s="62"/>
    </row>
    <row r="6" spans="1:167" s="17" customFormat="1" ht="13.5" customHeight="1">
      <c r="A6" s="15"/>
      <c r="B6" s="104" t="s">
        <v>25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5"/>
      <c r="AV6" s="43" t="s">
        <v>26</v>
      </c>
      <c r="AW6" s="43"/>
      <c r="AX6" s="43"/>
      <c r="AY6" s="43"/>
      <c r="AZ6" s="43"/>
      <c r="BA6" s="43"/>
      <c r="BB6" s="43"/>
      <c r="BC6" s="43"/>
      <c r="BD6" s="63">
        <f>BD7+BD8+BD11+BD27</f>
        <v>472173.77109413897</v>
      </c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>
        <f>CA7+CA8+CA11+CA27</f>
        <v>64811.87970630442</v>
      </c>
      <c r="CB6" s="63"/>
      <c r="CC6" s="63"/>
      <c r="CD6" s="63"/>
      <c r="CE6" s="63"/>
      <c r="CF6" s="63"/>
      <c r="CG6" s="63"/>
      <c r="CH6" s="63"/>
      <c r="CI6" s="63"/>
      <c r="CJ6" s="63">
        <f>CJ7+CJ8+CJ27</f>
        <v>79309.54125279695</v>
      </c>
      <c r="CK6" s="63"/>
      <c r="CL6" s="63"/>
      <c r="CM6" s="63"/>
      <c r="CN6" s="63"/>
      <c r="CO6" s="63"/>
      <c r="CP6" s="63"/>
      <c r="CQ6" s="63"/>
      <c r="CR6" s="63"/>
      <c r="CS6" s="63">
        <f>CS7+CS8+CS27</f>
        <v>21991.109495087843</v>
      </c>
      <c r="CT6" s="63"/>
      <c r="CU6" s="63"/>
      <c r="CV6" s="63"/>
      <c r="CW6" s="63"/>
      <c r="CX6" s="63"/>
      <c r="CY6" s="63"/>
      <c r="CZ6" s="63"/>
      <c r="DA6" s="63"/>
      <c r="DB6" s="63">
        <f>DB7+DB8+DB27</f>
        <v>69347.03510144059</v>
      </c>
      <c r="DC6" s="63"/>
      <c r="DD6" s="63"/>
      <c r="DE6" s="63"/>
      <c r="DF6" s="63"/>
      <c r="DG6" s="63"/>
      <c r="DH6" s="63"/>
      <c r="DI6" s="63"/>
      <c r="DJ6" s="63"/>
      <c r="DK6" s="63"/>
      <c r="DL6" s="63"/>
      <c r="DM6" s="63"/>
      <c r="DN6" s="63"/>
      <c r="DO6" s="63"/>
      <c r="DP6" s="63"/>
      <c r="DQ6" s="63"/>
      <c r="DR6" s="63"/>
      <c r="DS6" s="63"/>
      <c r="DT6" s="63"/>
      <c r="DU6" s="63"/>
      <c r="DV6" s="63"/>
      <c r="DW6" s="63"/>
      <c r="DX6" s="63"/>
      <c r="DY6" s="63"/>
      <c r="DZ6" s="63"/>
      <c r="EA6" s="63"/>
      <c r="EB6" s="63"/>
      <c r="EC6" s="63"/>
      <c r="ED6" s="63"/>
      <c r="EE6" s="63"/>
      <c r="EF6" s="63"/>
      <c r="EG6" s="63"/>
      <c r="EH6" s="63"/>
      <c r="EI6" s="63"/>
      <c r="EJ6" s="63"/>
      <c r="EK6" s="63"/>
      <c r="EL6" s="63"/>
      <c r="EM6" s="63"/>
      <c r="EN6" s="63"/>
      <c r="EO6" s="63"/>
      <c r="EP6" s="63"/>
      <c r="EQ6" s="63"/>
      <c r="ER6" s="63"/>
      <c r="ES6" s="63"/>
      <c r="ET6" s="63"/>
      <c r="EU6" s="63"/>
      <c r="EV6" s="63"/>
      <c r="EW6" s="63"/>
      <c r="EX6" s="63"/>
      <c r="EY6" s="63"/>
      <c r="EZ6" s="63"/>
      <c r="FA6" s="63"/>
      <c r="FB6" s="63"/>
      <c r="FC6" s="63">
        <f>FC7+FC8+FC11+FC27</f>
        <v>236714.2055385092</v>
      </c>
      <c r="FD6" s="63"/>
      <c r="FE6" s="63"/>
      <c r="FF6" s="63"/>
      <c r="FG6" s="63"/>
      <c r="FH6" s="63"/>
      <c r="FI6" s="63"/>
      <c r="FJ6" s="63"/>
      <c r="FK6" s="63"/>
    </row>
    <row r="7" spans="1:167" ht="13.5" customHeight="1">
      <c r="A7" s="16"/>
      <c r="B7" s="106" t="s">
        <v>51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7"/>
      <c r="AV7" s="47" t="s">
        <v>27</v>
      </c>
      <c r="AW7" s="47"/>
      <c r="AX7" s="47"/>
      <c r="AY7" s="47"/>
      <c r="AZ7" s="47"/>
      <c r="BA7" s="47"/>
      <c r="BB7" s="47"/>
      <c r="BC7" s="47"/>
      <c r="BD7" s="66">
        <f>SUM(BO7:FK7)</f>
        <v>471054.52153518714</v>
      </c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9">
        <f>'[3]Смета короткая'!$H$5*('стр.1 '!$CN$27*100/'[3]Смета короткая'!$H$77)%</f>
        <v>64214.0310545288</v>
      </c>
      <c r="CB7" s="70"/>
      <c r="CC7" s="70"/>
      <c r="CD7" s="70"/>
      <c r="CE7" s="70"/>
      <c r="CF7" s="70"/>
      <c r="CG7" s="70"/>
      <c r="CH7" s="70"/>
      <c r="CI7" s="71"/>
      <c r="CJ7" s="69">
        <f>'[3]Смета короткая'!$H$27*('стр.1 '!$CN$27*100/'[3]Смета короткая'!$H$77)%</f>
        <v>79242.12720145281</v>
      </c>
      <c r="CK7" s="70"/>
      <c r="CL7" s="70"/>
      <c r="CM7" s="70"/>
      <c r="CN7" s="70"/>
      <c r="CO7" s="70"/>
      <c r="CP7" s="70"/>
      <c r="CQ7" s="70"/>
      <c r="CR7" s="71"/>
      <c r="CS7" s="69">
        <f>'[3]Смета короткая'!$H$29*('стр.1 '!$CN$27*100/'[3]Смета короткая'!$H$77)%</f>
        <v>21972.416791017207</v>
      </c>
      <c r="CT7" s="70"/>
      <c r="CU7" s="70"/>
      <c r="CV7" s="70"/>
      <c r="CW7" s="70"/>
      <c r="CX7" s="70"/>
      <c r="CY7" s="70"/>
      <c r="CZ7" s="70"/>
      <c r="DA7" s="71"/>
      <c r="DB7" s="69">
        <f>'[3]Смета короткая'!$H$30*('стр.1 '!$CN$27*100/'[3]Смета короткая'!$H$77)%</f>
        <v>69341.97039038868</v>
      </c>
      <c r="DC7" s="70"/>
      <c r="DD7" s="70"/>
      <c r="DE7" s="70"/>
      <c r="DF7" s="70"/>
      <c r="DG7" s="70"/>
      <c r="DH7" s="70"/>
      <c r="DI7" s="70"/>
      <c r="DJ7" s="71"/>
      <c r="DK7" s="66"/>
      <c r="DL7" s="66"/>
      <c r="DM7" s="66"/>
      <c r="DN7" s="66"/>
      <c r="DO7" s="66"/>
      <c r="DP7" s="66"/>
      <c r="DQ7" s="66"/>
      <c r="DR7" s="66"/>
      <c r="DS7" s="66"/>
      <c r="DT7" s="66"/>
      <c r="DU7" s="66"/>
      <c r="DV7" s="66"/>
      <c r="DW7" s="66"/>
      <c r="DX7" s="66"/>
      <c r="DY7" s="66"/>
      <c r="DZ7" s="66"/>
      <c r="EA7" s="66"/>
      <c r="EB7" s="66"/>
      <c r="EC7" s="66"/>
      <c r="ED7" s="66"/>
      <c r="EE7" s="66"/>
      <c r="EF7" s="66"/>
      <c r="EG7" s="66"/>
      <c r="EH7" s="66"/>
      <c r="EI7" s="66"/>
      <c r="EJ7" s="66"/>
      <c r="EK7" s="66"/>
      <c r="EL7" s="66"/>
      <c r="EM7" s="66"/>
      <c r="EN7" s="66"/>
      <c r="EO7" s="66"/>
      <c r="EP7" s="66"/>
      <c r="EQ7" s="66"/>
      <c r="ER7" s="66"/>
      <c r="ES7" s="66"/>
      <c r="ET7" s="66"/>
      <c r="EU7" s="66"/>
      <c r="EV7" s="66"/>
      <c r="EW7" s="66"/>
      <c r="EX7" s="66"/>
      <c r="EY7" s="66"/>
      <c r="EZ7" s="66"/>
      <c r="FA7" s="66"/>
      <c r="FB7" s="66"/>
      <c r="FC7" s="66">
        <f>'стр.1 '!CN27-SUM(CA7:DJ7)</f>
        <v>236283.97609779966</v>
      </c>
      <c r="FD7" s="66"/>
      <c r="FE7" s="66"/>
      <c r="FF7" s="66"/>
      <c r="FG7" s="66"/>
      <c r="FH7" s="66"/>
      <c r="FI7" s="66"/>
      <c r="FJ7" s="66"/>
      <c r="FK7" s="66"/>
    </row>
    <row r="8" spans="1:167" ht="13.5" customHeight="1">
      <c r="A8" s="14"/>
      <c r="B8" s="64" t="s">
        <v>52</v>
      </c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5"/>
      <c r="AV8" s="47" t="s">
        <v>28</v>
      </c>
      <c r="AW8" s="47"/>
      <c r="AX8" s="47"/>
      <c r="AY8" s="47"/>
      <c r="AZ8" s="47"/>
      <c r="BA8" s="47"/>
      <c r="BB8" s="47"/>
      <c r="BC8" s="47"/>
      <c r="BD8" s="66">
        <f>SUM(BO8:FK8)</f>
        <v>394.44399342086166</v>
      </c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9">
        <f>'[3]Смета короткая'!$I$5*('стр.1 '!$CN$28*100/'[3]Смета короткая'!$I$77)%</f>
        <v>29.25446177561452</v>
      </c>
      <c r="CB8" s="70"/>
      <c r="CC8" s="70"/>
      <c r="CD8" s="70"/>
      <c r="CE8" s="70"/>
      <c r="CF8" s="70"/>
      <c r="CG8" s="70"/>
      <c r="CH8" s="70"/>
      <c r="CI8" s="71"/>
      <c r="CJ8" s="69">
        <f>'[3]Смета короткая'!$I$27*('стр.1 '!$CN$28*100/'[3]Смета короткая'!$I$77)%</f>
        <v>67.414051344137</v>
      </c>
      <c r="CK8" s="70"/>
      <c r="CL8" s="70"/>
      <c r="CM8" s="70"/>
      <c r="CN8" s="70"/>
      <c r="CO8" s="70"/>
      <c r="CP8" s="70"/>
      <c r="CQ8" s="70"/>
      <c r="CR8" s="71"/>
      <c r="CS8" s="69">
        <f>'[3]Смета короткая'!$I$29*('стр.1 '!$CN$28*100/'[3]Смета короткая'!$I$77)%</f>
        <v>18.692704070635482</v>
      </c>
      <c r="CT8" s="70"/>
      <c r="CU8" s="70"/>
      <c r="CV8" s="70"/>
      <c r="CW8" s="70"/>
      <c r="CX8" s="70"/>
      <c r="CY8" s="70"/>
      <c r="CZ8" s="70"/>
      <c r="DA8" s="71"/>
      <c r="DB8" s="69">
        <f>'[3]Смета короткая'!$I$30*('стр.1 '!$CN$28*100/'[3]Смета короткая'!$I$77)%</f>
        <v>5.0647110519067144</v>
      </c>
      <c r="DC8" s="70"/>
      <c r="DD8" s="70"/>
      <c r="DE8" s="70"/>
      <c r="DF8" s="70"/>
      <c r="DG8" s="70"/>
      <c r="DH8" s="70"/>
      <c r="DI8" s="70"/>
      <c r="DJ8" s="71"/>
      <c r="DK8" s="66"/>
      <c r="DL8" s="66"/>
      <c r="DM8" s="66"/>
      <c r="DN8" s="66"/>
      <c r="DO8" s="66"/>
      <c r="DP8" s="66"/>
      <c r="DQ8" s="66"/>
      <c r="DR8" s="66"/>
      <c r="DS8" s="66"/>
      <c r="DT8" s="66"/>
      <c r="DU8" s="66"/>
      <c r="DV8" s="66"/>
      <c r="DW8" s="66"/>
      <c r="DX8" s="66"/>
      <c r="DY8" s="66"/>
      <c r="DZ8" s="66"/>
      <c r="EA8" s="66"/>
      <c r="EB8" s="66"/>
      <c r="EC8" s="66"/>
      <c r="ED8" s="66"/>
      <c r="EE8" s="66"/>
      <c r="EF8" s="66"/>
      <c r="EG8" s="66"/>
      <c r="EH8" s="66"/>
      <c r="EI8" s="66"/>
      <c r="EJ8" s="66"/>
      <c r="EK8" s="66"/>
      <c r="EL8" s="66"/>
      <c r="EM8" s="66"/>
      <c r="EN8" s="66"/>
      <c r="EO8" s="66"/>
      <c r="EP8" s="66"/>
      <c r="EQ8" s="66"/>
      <c r="ER8" s="66"/>
      <c r="ES8" s="66"/>
      <c r="ET8" s="66"/>
      <c r="EU8" s="66"/>
      <c r="EV8" s="66"/>
      <c r="EW8" s="66"/>
      <c r="EX8" s="66"/>
      <c r="EY8" s="66"/>
      <c r="EZ8" s="66"/>
      <c r="FA8" s="66"/>
      <c r="FB8" s="66"/>
      <c r="FC8" s="66">
        <f>'стр.1 '!CN28-SUM(CA8:DJ8)</f>
        <v>274.01806517856795</v>
      </c>
      <c r="FD8" s="66"/>
      <c r="FE8" s="66"/>
      <c r="FF8" s="66"/>
      <c r="FG8" s="66"/>
      <c r="FH8" s="66"/>
      <c r="FI8" s="66"/>
      <c r="FJ8" s="66"/>
      <c r="FK8" s="66"/>
    </row>
    <row r="9" spans="1:167" ht="26.25" customHeight="1">
      <c r="A9" s="14"/>
      <c r="B9" s="64" t="s">
        <v>79</v>
      </c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5"/>
      <c r="AV9" s="47" t="s">
        <v>29</v>
      </c>
      <c r="AW9" s="47"/>
      <c r="AX9" s="47"/>
      <c r="AY9" s="47"/>
      <c r="AZ9" s="47"/>
      <c r="BA9" s="47"/>
      <c r="BB9" s="47"/>
      <c r="BC9" s="47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  <c r="CL9" s="66"/>
      <c r="CM9" s="66"/>
      <c r="CN9" s="66"/>
      <c r="CO9" s="66"/>
      <c r="CP9" s="66"/>
      <c r="CQ9" s="66"/>
      <c r="CR9" s="66"/>
      <c r="CS9" s="66"/>
      <c r="CT9" s="66"/>
      <c r="CU9" s="66"/>
      <c r="CV9" s="66"/>
      <c r="CW9" s="66"/>
      <c r="CX9" s="66"/>
      <c r="CY9" s="66"/>
      <c r="CZ9" s="66"/>
      <c r="DA9" s="66"/>
      <c r="DB9" s="66"/>
      <c r="DC9" s="66"/>
      <c r="DD9" s="66"/>
      <c r="DE9" s="66"/>
      <c r="DF9" s="66"/>
      <c r="DG9" s="66"/>
      <c r="DH9" s="66"/>
      <c r="DI9" s="66"/>
      <c r="DJ9" s="66"/>
      <c r="DK9" s="66"/>
      <c r="DL9" s="66"/>
      <c r="DM9" s="66"/>
      <c r="DN9" s="66"/>
      <c r="DO9" s="66"/>
      <c r="DP9" s="66"/>
      <c r="DQ9" s="66"/>
      <c r="DR9" s="66"/>
      <c r="DS9" s="66"/>
      <c r="DT9" s="66"/>
      <c r="DU9" s="66"/>
      <c r="DV9" s="66"/>
      <c r="DW9" s="66"/>
      <c r="DX9" s="66"/>
      <c r="DY9" s="66"/>
      <c r="DZ9" s="66"/>
      <c r="EA9" s="66"/>
      <c r="EB9" s="66"/>
      <c r="EC9" s="66"/>
      <c r="ED9" s="66"/>
      <c r="EE9" s="66"/>
      <c r="EF9" s="66"/>
      <c r="EG9" s="66"/>
      <c r="EH9" s="66"/>
      <c r="EI9" s="66"/>
      <c r="EJ9" s="66"/>
      <c r="EK9" s="66"/>
      <c r="EL9" s="66"/>
      <c r="EM9" s="66"/>
      <c r="EN9" s="66"/>
      <c r="EO9" s="66"/>
      <c r="EP9" s="66"/>
      <c r="EQ9" s="66"/>
      <c r="ER9" s="66"/>
      <c r="ES9" s="66"/>
      <c r="ET9" s="66"/>
      <c r="EU9" s="66"/>
      <c r="EV9" s="66"/>
      <c r="EW9" s="66"/>
      <c r="EX9" s="66"/>
      <c r="EY9" s="66"/>
      <c r="EZ9" s="66"/>
      <c r="FA9" s="66"/>
      <c r="FB9" s="66"/>
      <c r="FC9" s="66"/>
      <c r="FD9" s="66"/>
      <c r="FE9" s="66"/>
      <c r="FF9" s="66"/>
      <c r="FG9" s="66"/>
      <c r="FH9" s="66"/>
      <c r="FI9" s="66"/>
      <c r="FJ9" s="66"/>
      <c r="FK9" s="66"/>
    </row>
    <row r="10" spans="1:167" ht="13.5" customHeight="1">
      <c r="A10" s="14"/>
      <c r="B10" s="41" t="s">
        <v>54</v>
      </c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2"/>
      <c r="AV10" s="47" t="s">
        <v>30</v>
      </c>
      <c r="AW10" s="47"/>
      <c r="AX10" s="47"/>
      <c r="AY10" s="47"/>
      <c r="AZ10" s="47"/>
      <c r="BA10" s="47"/>
      <c r="BB10" s="47"/>
      <c r="BC10" s="47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6"/>
      <c r="CU10" s="66"/>
      <c r="CV10" s="66"/>
      <c r="CW10" s="66"/>
      <c r="CX10" s="66"/>
      <c r="CY10" s="66"/>
      <c r="CZ10" s="66"/>
      <c r="DA10" s="66"/>
      <c r="DB10" s="66"/>
      <c r="DC10" s="66"/>
      <c r="DD10" s="66"/>
      <c r="DE10" s="66"/>
      <c r="DF10" s="66"/>
      <c r="DG10" s="66"/>
      <c r="DH10" s="66"/>
      <c r="DI10" s="66"/>
      <c r="DJ10" s="66"/>
      <c r="DK10" s="66"/>
      <c r="DL10" s="66"/>
      <c r="DM10" s="66"/>
      <c r="DN10" s="66"/>
      <c r="DO10" s="66"/>
      <c r="DP10" s="66"/>
      <c r="DQ10" s="66"/>
      <c r="DR10" s="66"/>
      <c r="DS10" s="66"/>
      <c r="DT10" s="66"/>
      <c r="DU10" s="66"/>
      <c r="DV10" s="66"/>
      <c r="DW10" s="66"/>
      <c r="DX10" s="66"/>
      <c r="DY10" s="66"/>
      <c r="DZ10" s="66"/>
      <c r="EA10" s="66"/>
      <c r="EB10" s="66"/>
      <c r="EC10" s="66"/>
      <c r="ED10" s="66"/>
      <c r="EE10" s="66"/>
      <c r="EF10" s="66"/>
      <c r="EG10" s="66"/>
      <c r="EH10" s="66"/>
      <c r="EI10" s="66"/>
      <c r="EJ10" s="66"/>
      <c r="EK10" s="66"/>
      <c r="EL10" s="66"/>
      <c r="EM10" s="66"/>
      <c r="EN10" s="66"/>
      <c r="EO10" s="66"/>
      <c r="EP10" s="66"/>
      <c r="EQ10" s="66"/>
      <c r="ER10" s="66"/>
      <c r="ES10" s="66"/>
      <c r="ET10" s="66"/>
      <c r="EU10" s="66"/>
      <c r="EV10" s="66"/>
      <c r="EW10" s="66"/>
      <c r="EX10" s="66"/>
      <c r="EY10" s="66"/>
      <c r="EZ10" s="66"/>
      <c r="FA10" s="66"/>
      <c r="FB10" s="66"/>
      <c r="FC10" s="66"/>
      <c r="FD10" s="66"/>
      <c r="FE10" s="66"/>
      <c r="FF10" s="66"/>
      <c r="FG10" s="66"/>
      <c r="FH10" s="66"/>
      <c r="FI10" s="66"/>
      <c r="FJ10" s="66"/>
      <c r="FK10" s="66"/>
    </row>
    <row r="11" spans="1:167" ht="13.5" customHeight="1">
      <c r="A11" s="14"/>
      <c r="B11" s="64" t="s">
        <v>55</v>
      </c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5"/>
      <c r="AV11" s="47" t="s">
        <v>31</v>
      </c>
      <c r="AW11" s="47"/>
      <c r="AX11" s="47"/>
      <c r="AY11" s="47"/>
      <c r="AZ11" s="47"/>
      <c r="BA11" s="47"/>
      <c r="BB11" s="47"/>
      <c r="BC11" s="47"/>
      <c r="BD11" s="66">
        <f>SUM(BO11:FK11)</f>
        <v>724.8055655309812</v>
      </c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7">
        <f>('[2]МОБ 90 счет'!$BQ$303+'[2]МОБ 90 счет'!$BQ$304)*448.93/1000+'[2]МОБ 90 счет'!$BQ$305*(174.05)/1000</f>
        <v>568.59419</v>
      </c>
      <c r="CB11" s="67"/>
      <c r="CC11" s="67"/>
      <c r="CD11" s="67"/>
      <c r="CE11" s="67"/>
      <c r="CF11" s="67"/>
      <c r="CG11" s="67"/>
      <c r="CH11" s="67"/>
      <c r="CI11" s="67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6"/>
      <c r="CU11" s="66"/>
      <c r="CV11" s="66"/>
      <c r="CW11" s="66"/>
      <c r="CX11" s="66"/>
      <c r="CY11" s="66"/>
      <c r="CZ11" s="66"/>
      <c r="DA11" s="66"/>
      <c r="DB11" s="66"/>
      <c r="DC11" s="66"/>
      <c r="DD11" s="66"/>
      <c r="DE11" s="66"/>
      <c r="DF11" s="66"/>
      <c r="DG11" s="66"/>
      <c r="DH11" s="66"/>
      <c r="DI11" s="66"/>
      <c r="DJ11" s="66"/>
      <c r="DK11" s="66"/>
      <c r="DL11" s="66"/>
      <c r="DM11" s="66"/>
      <c r="DN11" s="66"/>
      <c r="DO11" s="66"/>
      <c r="DP11" s="66"/>
      <c r="DQ11" s="66"/>
      <c r="DR11" s="66"/>
      <c r="DS11" s="66"/>
      <c r="DT11" s="66"/>
      <c r="DU11" s="66"/>
      <c r="DV11" s="66"/>
      <c r="DW11" s="66"/>
      <c r="DX11" s="66"/>
      <c r="DY11" s="66"/>
      <c r="DZ11" s="66"/>
      <c r="EA11" s="66"/>
      <c r="EB11" s="66"/>
      <c r="EC11" s="66"/>
      <c r="ED11" s="66"/>
      <c r="EE11" s="66"/>
      <c r="EF11" s="66"/>
      <c r="EG11" s="66"/>
      <c r="EH11" s="66"/>
      <c r="EI11" s="66"/>
      <c r="EJ11" s="66"/>
      <c r="EK11" s="66"/>
      <c r="EL11" s="66"/>
      <c r="EM11" s="66"/>
      <c r="EN11" s="66"/>
      <c r="EO11" s="66"/>
      <c r="EP11" s="66"/>
      <c r="EQ11" s="66"/>
      <c r="ER11" s="66"/>
      <c r="ES11" s="66"/>
      <c r="ET11" s="66"/>
      <c r="EU11" s="66"/>
      <c r="EV11" s="66"/>
      <c r="EW11" s="66"/>
      <c r="EX11" s="66"/>
      <c r="EY11" s="66"/>
      <c r="EZ11" s="66"/>
      <c r="FA11" s="66"/>
      <c r="FB11" s="66"/>
      <c r="FC11" s="66">
        <f>'стр.1 '!CN31-SUM(CA11:DJ11)</f>
        <v>156.21137553098117</v>
      </c>
      <c r="FD11" s="66"/>
      <c r="FE11" s="66"/>
      <c r="FF11" s="66"/>
      <c r="FG11" s="66"/>
      <c r="FH11" s="66"/>
      <c r="FI11" s="66"/>
      <c r="FJ11" s="66"/>
      <c r="FK11" s="66"/>
    </row>
    <row r="12" spans="1:167" ht="13.5" customHeight="1">
      <c r="A12" s="14"/>
      <c r="B12" s="64" t="s">
        <v>56</v>
      </c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5"/>
      <c r="AV12" s="47" t="s">
        <v>32</v>
      </c>
      <c r="AW12" s="47"/>
      <c r="AX12" s="47"/>
      <c r="AY12" s="47"/>
      <c r="AZ12" s="47"/>
      <c r="BA12" s="47"/>
      <c r="BB12" s="47"/>
      <c r="BC12" s="47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B12" s="66"/>
      <c r="DC12" s="66"/>
      <c r="DD12" s="66"/>
      <c r="DE12" s="66"/>
      <c r="DF12" s="66"/>
      <c r="DG12" s="66"/>
      <c r="DH12" s="66"/>
      <c r="DI12" s="66"/>
      <c r="DJ12" s="66"/>
      <c r="DK12" s="66"/>
      <c r="DL12" s="66"/>
      <c r="DM12" s="66"/>
      <c r="DN12" s="66"/>
      <c r="DO12" s="66"/>
      <c r="DP12" s="66"/>
      <c r="DQ12" s="66"/>
      <c r="DR12" s="66"/>
      <c r="DS12" s="66"/>
      <c r="DT12" s="66"/>
      <c r="DU12" s="66"/>
      <c r="DV12" s="66"/>
      <c r="DW12" s="66"/>
      <c r="DX12" s="66"/>
      <c r="DY12" s="66"/>
      <c r="DZ12" s="66"/>
      <c r="EA12" s="66"/>
      <c r="EB12" s="66"/>
      <c r="EC12" s="66"/>
      <c r="ED12" s="66"/>
      <c r="EE12" s="66"/>
      <c r="EF12" s="66"/>
      <c r="EG12" s="66"/>
      <c r="EH12" s="66"/>
      <c r="EI12" s="66"/>
      <c r="EJ12" s="66"/>
      <c r="EK12" s="66"/>
      <c r="EL12" s="66"/>
      <c r="EM12" s="66"/>
      <c r="EN12" s="66"/>
      <c r="EO12" s="66"/>
      <c r="EP12" s="66"/>
      <c r="EQ12" s="66"/>
      <c r="ER12" s="66"/>
      <c r="ES12" s="66"/>
      <c r="ET12" s="66"/>
      <c r="EU12" s="66"/>
      <c r="EV12" s="66"/>
      <c r="EW12" s="66"/>
      <c r="EX12" s="66"/>
      <c r="EY12" s="66"/>
      <c r="EZ12" s="66"/>
      <c r="FA12" s="66"/>
      <c r="FB12" s="66"/>
      <c r="FC12" s="66"/>
      <c r="FD12" s="66"/>
      <c r="FE12" s="66"/>
      <c r="FF12" s="66"/>
      <c r="FG12" s="66"/>
      <c r="FH12" s="66"/>
      <c r="FI12" s="66"/>
      <c r="FJ12" s="66"/>
      <c r="FK12" s="66"/>
    </row>
    <row r="13" spans="1:167" ht="13.5" customHeight="1">
      <c r="A13" s="14"/>
      <c r="B13" s="72" t="s">
        <v>57</v>
      </c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3"/>
      <c r="AV13" s="47" t="s">
        <v>34</v>
      </c>
      <c r="AW13" s="47"/>
      <c r="AX13" s="47"/>
      <c r="AY13" s="47"/>
      <c r="AZ13" s="47"/>
      <c r="BA13" s="47"/>
      <c r="BB13" s="47"/>
      <c r="BC13" s="47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  <c r="CL13" s="66"/>
      <c r="CM13" s="66"/>
      <c r="CN13" s="66"/>
      <c r="CO13" s="66"/>
      <c r="CP13" s="66"/>
      <c r="CQ13" s="66"/>
      <c r="CR13" s="66"/>
      <c r="CS13" s="66"/>
      <c r="CT13" s="66"/>
      <c r="CU13" s="66"/>
      <c r="CV13" s="66"/>
      <c r="CW13" s="66"/>
      <c r="CX13" s="66"/>
      <c r="CY13" s="66"/>
      <c r="CZ13" s="66"/>
      <c r="DA13" s="66"/>
      <c r="DB13" s="66"/>
      <c r="DC13" s="66"/>
      <c r="DD13" s="66"/>
      <c r="DE13" s="66"/>
      <c r="DF13" s="66"/>
      <c r="DG13" s="66"/>
      <c r="DH13" s="66"/>
      <c r="DI13" s="66"/>
      <c r="DJ13" s="66"/>
      <c r="DK13" s="66"/>
      <c r="DL13" s="66"/>
      <c r="DM13" s="66"/>
      <c r="DN13" s="66"/>
      <c r="DO13" s="66"/>
      <c r="DP13" s="66"/>
      <c r="DQ13" s="66"/>
      <c r="DR13" s="66"/>
      <c r="DS13" s="66"/>
      <c r="DT13" s="66"/>
      <c r="DU13" s="66"/>
      <c r="DV13" s="66"/>
      <c r="DW13" s="66"/>
      <c r="DX13" s="66"/>
      <c r="DY13" s="66"/>
      <c r="DZ13" s="66"/>
      <c r="EA13" s="66"/>
      <c r="EB13" s="66"/>
      <c r="EC13" s="66"/>
      <c r="ED13" s="66"/>
      <c r="EE13" s="66"/>
      <c r="EF13" s="66"/>
      <c r="EG13" s="66"/>
      <c r="EH13" s="66"/>
      <c r="EI13" s="66"/>
      <c r="EJ13" s="66"/>
      <c r="EK13" s="66"/>
      <c r="EL13" s="66"/>
      <c r="EM13" s="66"/>
      <c r="EN13" s="66"/>
      <c r="EO13" s="66"/>
      <c r="EP13" s="66"/>
      <c r="EQ13" s="66"/>
      <c r="ER13" s="66"/>
      <c r="ES13" s="66"/>
      <c r="ET13" s="66"/>
      <c r="EU13" s="66"/>
      <c r="EV13" s="66"/>
      <c r="EW13" s="66"/>
      <c r="EX13" s="66"/>
      <c r="EY13" s="66"/>
      <c r="EZ13" s="66"/>
      <c r="FA13" s="66"/>
      <c r="FB13" s="66"/>
      <c r="FC13" s="66"/>
      <c r="FD13" s="66"/>
      <c r="FE13" s="66"/>
      <c r="FF13" s="66"/>
      <c r="FG13" s="66"/>
      <c r="FH13" s="66"/>
      <c r="FI13" s="66"/>
      <c r="FJ13" s="66"/>
      <c r="FK13" s="66"/>
    </row>
    <row r="14" spans="1:167" ht="13.5" customHeight="1">
      <c r="A14" s="14"/>
      <c r="B14" s="72" t="s">
        <v>58</v>
      </c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3"/>
      <c r="AV14" s="47" t="s">
        <v>35</v>
      </c>
      <c r="AW14" s="47"/>
      <c r="AX14" s="47"/>
      <c r="AY14" s="47"/>
      <c r="AZ14" s="47"/>
      <c r="BA14" s="47"/>
      <c r="BB14" s="47"/>
      <c r="BC14" s="47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66"/>
      <c r="CY14" s="66"/>
      <c r="CZ14" s="66"/>
      <c r="DA14" s="66"/>
      <c r="DB14" s="66"/>
      <c r="DC14" s="66"/>
      <c r="DD14" s="66"/>
      <c r="DE14" s="66"/>
      <c r="DF14" s="66"/>
      <c r="DG14" s="66"/>
      <c r="DH14" s="66"/>
      <c r="DI14" s="66"/>
      <c r="DJ14" s="66"/>
      <c r="DK14" s="66"/>
      <c r="DL14" s="66"/>
      <c r="DM14" s="66"/>
      <c r="DN14" s="66"/>
      <c r="DO14" s="66"/>
      <c r="DP14" s="66"/>
      <c r="DQ14" s="66"/>
      <c r="DR14" s="66"/>
      <c r="DS14" s="66"/>
      <c r="DT14" s="66"/>
      <c r="DU14" s="66"/>
      <c r="DV14" s="66"/>
      <c r="DW14" s="66"/>
      <c r="DX14" s="66"/>
      <c r="DY14" s="66"/>
      <c r="DZ14" s="66"/>
      <c r="EA14" s="66"/>
      <c r="EB14" s="66"/>
      <c r="EC14" s="66"/>
      <c r="ED14" s="66"/>
      <c r="EE14" s="66"/>
      <c r="EF14" s="66"/>
      <c r="EG14" s="66"/>
      <c r="EH14" s="66"/>
      <c r="EI14" s="66"/>
      <c r="EJ14" s="66"/>
      <c r="EK14" s="66"/>
      <c r="EL14" s="66"/>
      <c r="EM14" s="66"/>
      <c r="EN14" s="66"/>
      <c r="EO14" s="66"/>
      <c r="EP14" s="66"/>
      <c r="EQ14" s="66"/>
      <c r="ER14" s="66"/>
      <c r="ES14" s="66"/>
      <c r="ET14" s="66"/>
      <c r="EU14" s="66"/>
      <c r="EV14" s="66"/>
      <c r="EW14" s="66"/>
      <c r="EX14" s="66"/>
      <c r="EY14" s="66"/>
      <c r="EZ14" s="66"/>
      <c r="FA14" s="66"/>
      <c r="FB14" s="66"/>
      <c r="FC14" s="66"/>
      <c r="FD14" s="66"/>
      <c r="FE14" s="66"/>
      <c r="FF14" s="66"/>
      <c r="FG14" s="66"/>
      <c r="FH14" s="66"/>
      <c r="FI14" s="66"/>
      <c r="FJ14" s="66"/>
      <c r="FK14" s="66"/>
    </row>
    <row r="15" spans="1:167" ht="13.5" customHeight="1">
      <c r="A15" s="14"/>
      <c r="B15" s="72" t="s">
        <v>59</v>
      </c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3"/>
      <c r="AV15" s="47" t="s">
        <v>36</v>
      </c>
      <c r="AW15" s="47"/>
      <c r="AX15" s="47"/>
      <c r="AY15" s="47"/>
      <c r="AZ15" s="47"/>
      <c r="BA15" s="47"/>
      <c r="BB15" s="47"/>
      <c r="BC15" s="47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66"/>
      <c r="CY15" s="66"/>
      <c r="CZ15" s="66"/>
      <c r="DA15" s="66"/>
      <c r="DB15" s="66"/>
      <c r="DC15" s="66"/>
      <c r="DD15" s="66"/>
      <c r="DE15" s="66"/>
      <c r="DF15" s="66"/>
      <c r="DG15" s="66"/>
      <c r="DH15" s="66"/>
      <c r="DI15" s="66"/>
      <c r="DJ15" s="66"/>
      <c r="DK15" s="66"/>
      <c r="DL15" s="66"/>
      <c r="DM15" s="66"/>
      <c r="DN15" s="66"/>
      <c r="DO15" s="66"/>
      <c r="DP15" s="66"/>
      <c r="DQ15" s="66"/>
      <c r="DR15" s="66"/>
      <c r="DS15" s="66"/>
      <c r="DT15" s="66"/>
      <c r="DU15" s="66"/>
      <c r="DV15" s="66"/>
      <c r="DW15" s="66"/>
      <c r="DX15" s="66"/>
      <c r="DY15" s="66"/>
      <c r="DZ15" s="66"/>
      <c r="EA15" s="66"/>
      <c r="EB15" s="66"/>
      <c r="EC15" s="66"/>
      <c r="ED15" s="66"/>
      <c r="EE15" s="66"/>
      <c r="EF15" s="66"/>
      <c r="EG15" s="66"/>
      <c r="EH15" s="66"/>
      <c r="EI15" s="66"/>
      <c r="EJ15" s="66"/>
      <c r="EK15" s="66"/>
      <c r="EL15" s="66"/>
      <c r="EM15" s="66"/>
      <c r="EN15" s="66"/>
      <c r="EO15" s="66"/>
      <c r="EP15" s="66"/>
      <c r="EQ15" s="66"/>
      <c r="ER15" s="66"/>
      <c r="ES15" s="66"/>
      <c r="ET15" s="66"/>
      <c r="EU15" s="66"/>
      <c r="EV15" s="66"/>
      <c r="EW15" s="66"/>
      <c r="EX15" s="66"/>
      <c r="EY15" s="66"/>
      <c r="EZ15" s="66"/>
      <c r="FA15" s="66"/>
      <c r="FB15" s="66"/>
      <c r="FC15" s="66"/>
      <c r="FD15" s="66"/>
      <c r="FE15" s="66"/>
      <c r="FF15" s="66"/>
      <c r="FG15" s="66"/>
      <c r="FH15" s="66"/>
      <c r="FI15" s="66"/>
      <c r="FJ15" s="66"/>
      <c r="FK15" s="66"/>
    </row>
    <row r="16" spans="1:167" ht="13.5" customHeight="1">
      <c r="A16" s="14"/>
      <c r="B16" s="74" t="s">
        <v>96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5"/>
      <c r="AV16" s="47" t="s">
        <v>37</v>
      </c>
      <c r="AW16" s="47"/>
      <c r="AX16" s="47"/>
      <c r="AY16" s="47"/>
      <c r="AZ16" s="47"/>
      <c r="BA16" s="47"/>
      <c r="BB16" s="47"/>
      <c r="BC16" s="47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  <c r="CL16" s="66"/>
      <c r="CM16" s="66"/>
      <c r="CN16" s="66"/>
      <c r="CO16" s="66"/>
      <c r="CP16" s="66"/>
      <c r="CQ16" s="66"/>
      <c r="CR16" s="66"/>
      <c r="CS16" s="66"/>
      <c r="CT16" s="66"/>
      <c r="CU16" s="66"/>
      <c r="CV16" s="66"/>
      <c r="CW16" s="66"/>
      <c r="CX16" s="66"/>
      <c r="CY16" s="66"/>
      <c r="CZ16" s="66"/>
      <c r="DA16" s="66"/>
      <c r="DB16" s="66"/>
      <c r="DC16" s="66"/>
      <c r="DD16" s="66"/>
      <c r="DE16" s="66"/>
      <c r="DF16" s="66"/>
      <c r="DG16" s="66"/>
      <c r="DH16" s="66"/>
      <c r="DI16" s="66"/>
      <c r="DJ16" s="66"/>
      <c r="DK16" s="66"/>
      <c r="DL16" s="66"/>
      <c r="DM16" s="66"/>
      <c r="DN16" s="66"/>
      <c r="DO16" s="66"/>
      <c r="DP16" s="66"/>
      <c r="DQ16" s="66"/>
      <c r="DR16" s="66"/>
      <c r="DS16" s="66"/>
      <c r="DT16" s="66"/>
      <c r="DU16" s="66"/>
      <c r="DV16" s="66"/>
      <c r="DW16" s="66"/>
      <c r="DX16" s="66"/>
      <c r="DY16" s="66"/>
      <c r="DZ16" s="66"/>
      <c r="EA16" s="66"/>
      <c r="EB16" s="66"/>
      <c r="EC16" s="66"/>
      <c r="ED16" s="66"/>
      <c r="EE16" s="66"/>
      <c r="EF16" s="66"/>
      <c r="EG16" s="66"/>
      <c r="EH16" s="66"/>
      <c r="EI16" s="66"/>
      <c r="EJ16" s="66"/>
      <c r="EK16" s="66"/>
      <c r="EL16" s="66"/>
      <c r="EM16" s="66"/>
      <c r="EN16" s="66"/>
      <c r="EO16" s="66"/>
      <c r="EP16" s="66"/>
      <c r="EQ16" s="66"/>
      <c r="ER16" s="66"/>
      <c r="ES16" s="66"/>
      <c r="ET16" s="66"/>
      <c r="EU16" s="66"/>
      <c r="EV16" s="66"/>
      <c r="EW16" s="66"/>
      <c r="EX16" s="66"/>
      <c r="EY16" s="66"/>
      <c r="EZ16" s="66"/>
      <c r="FA16" s="66"/>
      <c r="FB16" s="66"/>
      <c r="FC16" s="66"/>
      <c r="FD16" s="66"/>
      <c r="FE16" s="66"/>
      <c r="FF16" s="66"/>
      <c r="FG16" s="66"/>
      <c r="FH16" s="66"/>
      <c r="FI16" s="66"/>
      <c r="FJ16" s="66"/>
      <c r="FK16" s="66"/>
    </row>
    <row r="17" spans="1:167" ht="13.5" customHeight="1">
      <c r="A17" s="14"/>
      <c r="B17" s="74" t="s">
        <v>97</v>
      </c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5"/>
      <c r="AV17" s="47" t="s">
        <v>38</v>
      </c>
      <c r="AW17" s="47"/>
      <c r="AX17" s="47"/>
      <c r="AY17" s="47"/>
      <c r="AZ17" s="47"/>
      <c r="BA17" s="47"/>
      <c r="BB17" s="47"/>
      <c r="BC17" s="47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  <c r="CL17" s="66"/>
      <c r="CM17" s="66"/>
      <c r="CN17" s="66"/>
      <c r="CO17" s="66"/>
      <c r="CP17" s="66"/>
      <c r="CQ17" s="66"/>
      <c r="CR17" s="66"/>
      <c r="CS17" s="66"/>
      <c r="CT17" s="66"/>
      <c r="CU17" s="66"/>
      <c r="CV17" s="66"/>
      <c r="CW17" s="66"/>
      <c r="CX17" s="66"/>
      <c r="CY17" s="66"/>
      <c r="CZ17" s="66"/>
      <c r="DA17" s="66"/>
      <c r="DB17" s="66"/>
      <c r="DC17" s="66"/>
      <c r="DD17" s="66"/>
      <c r="DE17" s="66"/>
      <c r="DF17" s="66"/>
      <c r="DG17" s="66"/>
      <c r="DH17" s="66"/>
      <c r="DI17" s="66"/>
      <c r="DJ17" s="66"/>
      <c r="DK17" s="66"/>
      <c r="DL17" s="66"/>
      <c r="DM17" s="66"/>
      <c r="DN17" s="66"/>
      <c r="DO17" s="66"/>
      <c r="DP17" s="66"/>
      <c r="DQ17" s="66"/>
      <c r="DR17" s="66"/>
      <c r="DS17" s="66"/>
      <c r="DT17" s="66"/>
      <c r="DU17" s="66"/>
      <c r="DV17" s="66"/>
      <c r="DW17" s="66"/>
      <c r="DX17" s="66"/>
      <c r="DY17" s="66"/>
      <c r="DZ17" s="66"/>
      <c r="EA17" s="66"/>
      <c r="EB17" s="66"/>
      <c r="EC17" s="66"/>
      <c r="ED17" s="66"/>
      <c r="EE17" s="66"/>
      <c r="EF17" s="66"/>
      <c r="EG17" s="66"/>
      <c r="EH17" s="66"/>
      <c r="EI17" s="66"/>
      <c r="EJ17" s="66"/>
      <c r="EK17" s="66"/>
      <c r="EL17" s="66"/>
      <c r="EM17" s="66"/>
      <c r="EN17" s="66"/>
      <c r="EO17" s="66"/>
      <c r="EP17" s="66"/>
      <c r="EQ17" s="66"/>
      <c r="ER17" s="66"/>
      <c r="ES17" s="66"/>
      <c r="ET17" s="66"/>
      <c r="EU17" s="66"/>
      <c r="EV17" s="66"/>
      <c r="EW17" s="66"/>
      <c r="EX17" s="66"/>
      <c r="EY17" s="66"/>
      <c r="EZ17" s="66"/>
      <c r="FA17" s="66"/>
      <c r="FB17" s="66"/>
      <c r="FC17" s="66"/>
      <c r="FD17" s="66"/>
      <c r="FE17" s="66"/>
      <c r="FF17" s="66"/>
      <c r="FG17" s="66"/>
      <c r="FH17" s="66"/>
      <c r="FI17" s="66"/>
      <c r="FJ17" s="66"/>
      <c r="FK17" s="66"/>
    </row>
    <row r="18" spans="1:167" ht="13.5" customHeight="1">
      <c r="A18" s="14"/>
      <c r="B18" s="72" t="s">
        <v>60</v>
      </c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3"/>
      <c r="AV18" s="47" t="s">
        <v>39</v>
      </c>
      <c r="AW18" s="47"/>
      <c r="AX18" s="47"/>
      <c r="AY18" s="47"/>
      <c r="AZ18" s="47"/>
      <c r="BA18" s="47"/>
      <c r="BB18" s="47"/>
      <c r="BC18" s="47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  <c r="CL18" s="66"/>
      <c r="CM18" s="66"/>
      <c r="CN18" s="66"/>
      <c r="CO18" s="66"/>
      <c r="CP18" s="66"/>
      <c r="CQ18" s="66"/>
      <c r="CR18" s="66"/>
      <c r="CS18" s="66"/>
      <c r="CT18" s="66"/>
      <c r="CU18" s="66"/>
      <c r="CV18" s="66"/>
      <c r="CW18" s="66"/>
      <c r="CX18" s="66"/>
      <c r="CY18" s="66"/>
      <c r="CZ18" s="66"/>
      <c r="DA18" s="66"/>
      <c r="DB18" s="66"/>
      <c r="DC18" s="66"/>
      <c r="DD18" s="66"/>
      <c r="DE18" s="66"/>
      <c r="DF18" s="66"/>
      <c r="DG18" s="66"/>
      <c r="DH18" s="66"/>
      <c r="DI18" s="66"/>
      <c r="DJ18" s="66"/>
      <c r="DK18" s="66"/>
      <c r="DL18" s="66"/>
      <c r="DM18" s="66"/>
      <c r="DN18" s="66"/>
      <c r="DO18" s="66"/>
      <c r="DP18" s="66"/>
      <c r="DQ18" s="66"/>
      <c r="DR18" s="66"/>
      <c r="DS18" s="66"/>
      <c r="DT18" s="66"/>
      <c r="DU18" s="66"/>
      <c r="DV18" s="66"/>
      <c r="DW18" s="66"/>
      <c r="DX18" s="66"/>
      <c r="DY18" s="66"/>
      <c r="DZ18" s="66"/>
      <c r="EA18" s="66"/>
      <c r="EB18" s="66"/>
      <c r="EC18" s="66"/>
      <c r="ED18" s="66"/>
      <c r="EE18" s="66"/>
      <c r="EF18" s="66"/>
      <c r="EG18" s="66"/>
      <c r="EH18" s="66"/>
      <c r="EI18" s="66"/>
      <c r="EJ18" s="66"/>
      <c r="EK18" s="66"/>
      <c r="EL18" s="66"/>
      <c r="EM18" s="66"/>
      <c r="EN18" s="66"/>
      <c r="EO18" s="66"/>
      <c r="EP18" s="66"/>
      <c r="EQ18" s="66"/>
      <c r="ER18" s="66"/>
      <c r="ES18" s="66"/>
      <c r="ET18" s="66"/>
      <c r="EU18" s="66"/>
      <c r="EV18" s="66"/>
      <c r="EW18" s="66"/>
      <c r="EX18" s="66"/>
      <c r="EY18" s="66"/>
      <c r="EZ18" s="66"/>
      <c r="FA18" s="66"/>
      <c r="FB18" s="66"/>
      <c r="FC18" s="66"/>
      <c r="FD18" s="66"/>
      <c r="FE18" s="66"/>
      <c r="FF18" s="66"/>
      <c r="FG18" s="66"/>
      <c r="FH18" s="66"/>
      <c r="FI18" s="66"/>
      <c r="FJ18" s="66"/>
      <c r="FK18" s="66"/>
    </row>
    <row r="19" spans="1:167" ht="13.5" customHeight="1">
      <c r="A19" s="14"/>
      <c r="B19" s="72" t="s">
        <v>61</v>
      </c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3"/>
      <c r="AV19" s="47" t="s">
        <v>40</v>
      </c>
      <c r="AW19" s="47"/>
      <c r="AX19" s="47"/>
      <c r="AY19" s="47"/>
      <c r="AZ19" s="47"/>
      <c r="BA19" s="47"/>
      <c r="BB19" s="47"/>
      <c r="BC19" s="47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  <c r="CL19" s="66"/>
      <c r="CM19" s="66"/>
      <c r="CN19" s="66"/>
      <c r="CO19" s="66"/>
      <c r="CP19" s="66"/>
      <c r="CQ19" s="66"/>
      <c r="CR19" s="66"/>
      <c r="CS19" s="66"/>
      <c r="CT19" s="66"/>
      <c r="CU19" s="66"/>
      <c r="CV19" s="66"/>
      <c r="CW19" s="66"/>
      <c r="CX19" s="66"/>
      <c r="CY19" s="66"/>
      <c r="CZ19" s="66"/>
      <c r="DA19" s="66"/>
      <c r="DB19" s="66"/>
      <c r="DC19" s="66"/>
      <c r="DD19" s="66"/>
      <c r="DE19" s="66"/>
      <c r="DF19" s="66"/>
      <c r="DG19" s="66"/>
      <c r="DH19" s="66"/>
      <c r="DI19" s="66"/>
      <c r="DJ19" s="66"/>
      <c r="DK19" s="66"/>
      <c r="DL19" s="66"/>
      <c r="DM19" s="66"/>
      <c r="DN19" s="66"/>
      <c r="DO19" s="66"/>
      <c r="DP19" s="66"/>
      <c r="DQ19" s="66"/>
      <c r="DR19" s="66"/>
      <c r="DS19" s="66"/>
      <c r="DT19" s="66"/>
      <c r="DU19" s="66"/>
      <c r="DV19" s="66"/>
      <c r="DW19" s="66"/>
      <c r="DX19" s="66"/>
      <c r="DY19" s="66"/>
      <c r="DZ19" s="66"/>
      <c r="EA19" s="66"/>
      <c r="EB19" s="66"/>
      <c r="EC19" s="66"/>
      <c r="ED19" s="66"/>
      <c r="EE19" s="66"/>
      <c r="EF19" s="66"/>
      <c r="EG19" s="66"/>
      <c r="EH19" s="66"/>
      <c r="EI19" s="66"/>
      <c r="EJ19" s="66"/>
      <c r="EK19" s="66"/>
      <c r="EL19" s="66"/>
      <c r="EM19" s="66"/>
      <c r="EN19" s="66"/>
      <c r="EO19" s="66"/>
      <c r="EP19" s="66"/>
      <c r="EQ19" s="66"/>
      <c r="ER19" s="66"/>
      <c r="ES19" s="66"/>
      <c r="ET19" s="66"/>
      <c r="EU19" s="66"/>
      <c r="EV19" s="66"/>
      <c r="EW19" s="66"/>
      <c r="EX19" s="66"/>
      <c r="EY19" s="66"/>
      <c r="EZ19" s="66"/>
      <c r="FA19" s="66"/>
      <c r="FB19" s="66"/>
      <c r="FC19" s="66"/>
      <c r="FD19" s="66"/>
      <c r="FE19" s="66"/>
      <c r="FF19" s="66"/>
      <c r="FG19" s="66"/>
      <c r="FH19" s="66"/>
      <c r="FI19" s="66"/>
      <c r="FJ19" s="66"/>
      <c r="FK19" s="66"/>
    </row>
    <row r="20" spans="1:167" ht="13.5" customHeight="1">
      <c r="A20" s="14"/>
      <c r="B20" s="74" t="s">
        <v>62</v>
      </c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5"/>
      <c r="AV20" s="47" t="s">
        <v>42</v>
      </c>
      <c r="AW20" s="47"/>
      <c r="AX20" s="47"/>
      <c r="AY20" s="47"/>
      <c r="AZ20" s="47"/>
      <c r="BA20" s="47"/>
      <c r="BB20" s="47"/>
      <c r="BC20" s="47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  <c r="DE20" s="66"/>
      <c r="DF20" s="66"/>
      <c r="DG20" s="66"/>
      <c r="DH20" s="66"/>
      <c r="DI20" s="66"/>
      <c r="DJ20" s="66"/>
      <c r="DK20" s="66"/>
      <c r="DL20" s="66"/>
      <c r="DM20" s="66"/>
      <c r="DN20" s="66"/>
      <c r="DO20" s="66"/>
      <c r="DP20" s="66"/>
      <c r="DQ20" s="66"/>
      <c r="DR20" s="66"/>
      <c r="DS20" s="66"/>
      <c r="DT20" s="66"/>
      <c r="DU20" s="66"/>
      <c r="DV20" s="66"/>
      <c r="DW20" s="66"/>
      <c r="DX20" s="66"/>
      <c r="DY20" s="66"/>
      <c r="DZ20" s="66"/>
      <c r="EA20" s="66"/>
      <c r="EB20" s="66"/>
      <c r="EC20" s="66"/>
      <c r="ED20" s="66"/>
      <c r="EE20" s="66"/>
      <c r="EF20" s="66"/>
      <c r="EG20" s="66"/>
      <c r="EH20" s="66"/>
      <c r="EI20" s="66"/>
      <c r="EJ20" s="66"/>
      <c r="EK20" s="66"/>
      <c r="EL20" s="66"/>
      <c r="EM20" s="66"/>
      <c r="EN20" s="66"/>
      <c r="EO20" s="66"/>
      <c r="EP20" s="66"/>
      <c r="EQ20" s="66"/>
      <c r="ER20" s="66"/>
      <c r="ES20" s="66"/>
      <c r="ET20" s="66"/>
      <c r="EU20" s="66"/>
      <c r="EV20" s="66"/>
      <c r="EW20" s="66"/>
      <c r="EX20" s="66"/>
      <c r="EY20" s="66"/>
      <c r="EZ20" s="66"/>
      <c r="FA20" s="66"/>
      <c r="FB20" s="66"/>
      <c r="FC20" s="66"/>
      <c r="FD20" s="66"/>
      <c r="FE20" s="66"/>
      <c r="FF20" s="66"/>
      <c r="FG20" s="66"/>
      <c r="FH20" s="66"/>
      <c r="FI20" s="66"/>
      <c r="FJ20" s="66"/>
      <c r="FK20" s="66"/>
    </row>
    <row r="21" spans="1:167" ht="13.5" customHeight="1">
      <c r="A21" s="14"/>
      <c r="B21" s="72" t="s">
        <v>63</v>
      </c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3"/>
      <c r="AV21" s="47" t="s">
        <v>41</v>
      </c>
      <c r="AW21" s="47"/>
      <c r="AX21" s="47"/>
      <c r="AY21" s="47"/>
      <c r="AZ21" s="47"/>
      <c r="BA21" s="47"/>
      <c r="BB21" s="47"/>
      <c r="BC21" s="47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  <c r="CL21" s="66"/>
      <c r="CM21" s="66"/>
      <c r="CN21" s="66"/>
      <c r="CO21" s="66"/>
      <c r="CP21" s="66"/>
      <c r="CQ21" s="66"/>
      <c r="CR21" s="66"/>
      <c r="CS21" s="66"/>
      <c r="CT21" s="66"/>
      <c r="CU21" s="66"/>
      <c r="CV21" s="66"/>
      <c r="CW21" s="66"/>
      <c r="CX21" s="66"/>
      <c r="CY21" s="66"/>
      <c r="CZ21" s="66"/>
      <c r="DA21" s="66"/>
      <c r="DB21" s="66"/>
      <c r="DC21" s="66"/>
      <c r="DD21" s="66"/>
      <c r="DE21" s="66"/>
      <c r="DF21" s="66"/>
      <c r="DG21" s="66"/>
      <c r="DH21" s="66"/>
      <c r="DI21" s="66"/>
      <c r="DJ21" s="66"/>
      <c r="DK21" s="66"/>
      <c r="DL21" s="66"/>
      <c r="DM21" s="66"/>
      <c r="DN21" s="66"/>
      <c r="DO21" s="66"/>
      <c r="DP21" s="66"/>
      <c r="DQ21" s="66"/>
      <c r="DR21" s="66"/>
      <c r="DS21" s="66"/>
      <c r="DT21" s="66"/>
      <c r="DU21" s="66"/>
      <c r="DV21" s="66"/>
      <c r="DW21" s="66"/>
      <c r="DX21" s="66"/>
      <c r="DY21" s="66"/>
      <c r="DZ21" s="66"/>
      <c r="EA21" s="66"/>
      <c r="EB21" s="66"/>
      <c r="EC21" s="66"/>
      <c r="ED21" s="66"/>
      <c r="EE21" s="66"/>
      <c r="EF21" s="66"/>
      <c r="EG21" s="66"/>
      <c r="EH21" s="66"/>
      <c r="EI21" s="66"/>
      <c r="EJ21" s="66"/>
      <c r="EK21" s="66"/>
      <c r="EL21" s="66"/>
      <c r="EM21" s="66"/>
      <c r="EN21" s="66"/>
      <c r="EO21" s="66"/>
      <c r="EP21" s="66"/>
      <c r="EQ21" s="66"/>
      <c r="ER21" s="66"/>
      <c r="ES21" s="66"/>
      <c r="ET21" s="66"/>
      <c r="EU21" s="66"/>
      <c r="EV21" s="66"/>
      <c r="EW21" s="66"/>
      <c r="EX21" s="66"/>
      <c r="EY21" s="66"/>
      <c r="EZ21" s="66"/>
      <c r="FA21" s="66"/>
      <c r="FB21" s="66"/>
      <c r="FC21" s="66"/>
      <c r="FD21" s="66"/>
      <c r="FE21" s="66"/>
      <c r="FF21" s="66"/>
      <c r="FG21" s="66"/>
      <c r="FH21" s="66"/>
      <c r="FI21" s="66"/>
      <c r="FJ21" s="66"/>
      <c r="FK21" s="66"/>
    </row>
    <row r="22" spans="1:167" ht="13.5" customHeight="1">
      <c r="A22" s="14"/>
      <c r="B22" s="74" t="s">
        <v>64</v>
      </c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5"/>
      <c r="AV22" s="47" t="s">
        <v>43</v>
      </c>
      <c r="AW22" s="47"/>
      <c r="AX22" s="47"/>
      <c r="AY22" s="47"/>
      <c r="AZ22" s="47"/>
      <c r="BA22" s="47"/>
      <c r="BB22" s="47"/>
      <c r="BC22" s="47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66"/>
      <c r="CM22" s="66"/>
      <c r="CN22" s="66"/>
      <c r="CO22" s="66"/>
      <c r="CP22" s="66"/>
      <c r="CQ22" s="66"/>
      <c r="CR22" s="66"/>
      <c r="CS22" s="66"/>
      <c r="CT22" s="66"/>
      <c r="CU22" s="66"/>
      <c r="CV22" s="66"/>
      <c r="CW22" s="66"/>
      <c r="CX22" s="66"/>
      <c r="CY22" s="66"/>
      <c r="CZ22" s="66"/>
      <c r="DA22" s="66"/>
      <c r="DB22" s="66"/>
      <c r="DC22" s="66"/>
      <c r="DD22" s="66"/>
      <c r="DE22" s="66"/>
      <c r="DF22" s="66"/>
      <c r="DG22" s="66"/>
      <c r="DH22" s="66"/>
      <c r="DI22" s="66"/>
      <c r="DJ22" s="66"/>
      <c r="DK22" s="66"/>
      <c r="DL22" s="66"/>
      <c r="DM22" s="66"/>
      <c r="DN22" s="66"/>
      <c r="DO22" s="66"/>
      <c r="DP22" s="66"/>
      <c r="DQ22" s="66"/>
      <c r="DR22" s="66"/>
      <c r="DS22" s="66"/>
      <c r="DT22" s="66"/>
      <c r="DU22" s="66"/>
      <c r="DV22" s="66"/>
      <c r="DW22" s="66"/>
      <c r="DX22" s="66"/>
      <c r="DY22" s="66"/>
      <c r="DZ22" s="66"/>
      <c r="EA22" s="66"/>
      <c r="EB22" s="66"/>
      <c r="EC22" s="66"/>
      <c r="ED22" s="66"/>
      <c r="EE22" s="66"/>
      <c r="EF22" s="66"/>
      <c r="EG22" s="66"/>
      <c r="EH22" s="66"/>
      <c r="EI22" s="66"/>
      <c r="EJ22" s="66"/>
      <c r="EK22" s="66"/>
      <c r="EL22" s="66"/>
      <c r="EM22" s="66"/>
      <c r="EN22" s="66"/>
      <c r="EO22" s="66"/>
      <c r="EP22" s="66"/>
      <c r="EQ22" s="66"/>
      <c r="ER22" s="66"/>
      <c r="ES22" s="66"/>
      <c r="ET22" s="66"/>
      <c r="EU22" s="66"/>
      <c r="EV22" s="66"/>
      <c r="EW22" s="66"/>
      <c r="EX22" s="66"/>
      <c r="EY22" s="66"/>
      <c r="EZ22" s="66"/>
      <c r="FA22" s="66"/>
      <c r="FB22" s="66"/>
      <c r="FC22" s="66"/>
      <c r="FD22" s="66"/>
      <c r="FE22" s="66"/>
      <c r="FF22" s="66"/>
      <c r="FG22" s="66"/>
      <c r="FH22" s="66"/>
      <c r="FI22" s="66"/>
      <c r="FJ22" s="66"/>
      <c r="FK22" s="66"/>
    </row>
    <row r="23" spans="1:167" ht="13.5" customHeight="1">
      <c r="A23" s="14"/>
      <c r="B23" s="74" t="s">
        <v>65</v>
      </c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5"/>
      <c r="AV23" s="47" t="s">
        <v>44</v>
      </c>
      <c r="AW23" s="47"/>
      <c r="AX23" s="47"/>
      <c r="AY23" s="47"/>
      <c r="AZ23" s="47"/>
      <c r="BA23" s="47"/>
      <c r="BB23" s="47"/>
      <c r="BC23" s="47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  <c r="CL23" s="66"/>
      <c r="CM23" s="66"/>
      <c r="CN23" s="66"/>
      <c r="CO23" s="66"/>
      <c r="CP23" s="66"/>
      <c r="CQ23" s="66"/>
      <c r="CR23" s="66"/>
      <c r="CS23" s="66"/>
      <c r="CT23" s="66"/>
      <c r="CU23" s="66"/>
      <c r="CV23" s="66"/>
      <c r="CW23" s="66"/>
      <c r="CX23" s="66"/>
      <c r="CY23" s="66"/>
      <c r="CZ23" s="66"/>
      <c r="DA23" s="66"/>
      <c r="DB23" s="66"/>
      <c r="DC23" s="66"/>
      <c r="DD23" s="66"/>
      <c r="DE23" s="66"/>
      <c r="DF23" s="66"/>
      <c r="DG23" s="66"/>
      <c r="DH23" s="66"/>
      <c r="DI23" s="66"/>
      <c r="DJ23" s="66"/>
      <c r="DK23" s="66"/>
      <c r="DL23" s="66"/>
      <c r="DM23" s="66"/>
      <c r="DN23" s="66"/>
      <c r="DO23" s="66"/>
      <c r="DP23" s="66"/>
      <c r="DQ23" s="66"/>
      <c r="DR23" s="66"/>
      <c r="DS23" s="66"/>
      <c r="DT23" s="66"/>
      <c r="DU23" s="66"/>
      <c r="DV23" s="66"/>
      <c r="DW23" s="66"/>
      <c r="DX23" s="66"/>
      <c r="DY23" s="66"/>
      <c r="DZ23" s="66"/>
      <c r="EA23" s="66"/>
      <c r="EB23" s="66"/>
      <c r="EC23" s="66"/>
      <c r="ED23" s="66"/>
      <c r="EE23" s="66"/>
      <c r="EF23" s="66"/>
      <c r="EG23" s="66"/>
      <c r="EH23" s="66"/>
      <c r="EI23" s="66"/>
      <c r="EJ23" s="66"/>
      <c r="EK23" s="66"/>
      <c r="EL23" s="66"/>
      <c r="EM23" s="66"/>
      <c r="EN23" s="66"/>
      <c r="EO23" s="66"/>
      <c r="EP23" s="66"/>
      <c r="EQ23" s="66"/>
      <c r="ER23" s="66"/>
      <c r="ES23" s="66"/>
      <c r="ET23" s="66"/>
      <c r="EU23" s="66"/>
      <c r="EV23" s="66"/>
      <c r="EW23" s="66"/>
      <c r="EX23" s="66"/>
      <c r="EY23" s="66"/>
      <c r="EZ23" s="66"/>
      <c r="FA23" s="66"/>
      <c r="FB23" s="66"/>
      <c r="FC23" s="66"/>
      <c r="FD23" s="66"/>
      <c r="FE23" s="66"/>
      <c r="FF23" s="66"/>
      <c r="FG23" s="66"/>
      <c r="FH23" s="66"/>
      <c r="FI23" s="66"/>
      <c r="FJ23" s="66"/>
      <c r="FK23" s="66"/>
    </row>
    <row r="24" spans="1:167" ht="13.5" customHeight="1">
      <c r="A24" s="14"/>
      <c r="B24" s="72" t="s">
        <v>66</v>
      </c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3"/>
      <c r="AV24" s="47" t="s">
        <v>45</v>
      </c>
      <c r="AW24" s="47"/>
      <c r="AX24" s="47"/>
      <c r="AY24" s="47"/>
      <c r="AZ24" s="47"/>
      <c r="BA24" s="47"/>
      <c r="BB24" s="47"/>
      <c r="BC24" s="47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  <c r="CL24" s="66"/>
      <c r="CM24" s="66"/>
      <c r="CN24" s="66"/>
      <c r="CO24" s="66"/>
      <c r="CP24" s="66"/>
      <c r="CQ24" s="66"/>
      <c r="CR24" s="66"/>
      <c r="CS24" s="66"/>
      <c r="CT24" s="66"/>
      <c r="CU24" s="66"/>
      <c r="CV24" s="66"/>
      <c r="CW24" s="66"/>
      <c r="CX24" s="66"/>
      <c r="CY24" s="66"/>
      <c r="CZ24" s="66"/>
      <c r="DA24" s="66"/>
      <c r="DB24" s="66"/>
      <c r="DC24" s="66"/>
      <c r="DD24" s="66"/>
      <c r="DE24" s="66"/>
      <c r="DF24" s="66"/>
      <c r="DG24" s="66"/>
      <c r="DH24" s="66"/>
      <c r="DI24" s="66"/>
      <c r="DJ24" s="66"/>
      <c r="DK24" s="66"/>
      <c r="DL24" s="66"/>
      <c r="DM24" s="66"/>
      <c r="DN24" s="66"/>
      <c r="DO24" s="66"/>
      <c r="DP24" s="66"/>
      <c r="DQ24" s="66"/>
      <c r="DR24" s="66"/>
      <c r="DS24" s="66"/>
      <c r="DT24" s="66"/>
      <c r="DU24" s="66"/>
      <c r="DV24" s="66"/>
      <c r="DW24" s="66"/>
      <c r="DX24" s="66"/>
      <c r="DY24" s="66"/>
      <c r="DZ24" s="66"/>
      <c r="EA24" s="66"/>
      <c r="EB24" s="66"/>
      <c r="EC24" s="66"/>
      <c r="ED24" s="66"/>
      <c r="EE24" s="66"/>
      <c r="EF24" s="66"/>
      <c r="EG24" s="66"/>
      <c r="EH24" s="66"/>
      <c r="EI24" s="66"/>
      <c r="EJ24" s="66"/>
      <c r="EK24" s="66"/>
      <c r="EL24" s="66"/>
      <c r="EM24" s="66"/>
      <c r="EN24" s="66"/>
      <c r="EO24" s="66"/>
      <c r="EP24" s="66"/>
      <c r="EQ24" s="66"/>
      <c r="ER24" s="66"/>
      <c r="ES24" s="66"/>
      <c r="ET24" s="66"/>
      <c r="EU24" s="66"/>
      <c r="EV24" s="66"/>
      <c r="EW24" s="66"/>
      <c r="EX24" s="66"/>
      <c r="EY24" s="66"/>
      <c r="EZ24" s="66"/>
      <c r="FA24" s="66"/>
      <c r="FB24" s="66"/>
      <c r="FC24" s="66"/>
      <c r="FD24" s="66"/>
      <c r="FE24" s="66"/>
      <c r="FF24" s="66"/>
      <c r="FG24" s="66"/>
      <c r="FH24" s="66"/>
      <c r="FI24" s="66"/>
      <c r="FJ24" s="66"/>
      <c r="FK24" s="66"/>
    </row>
    <row r="25" spans="1:167" ht="13.5" customHeight="1">
      <c r="A25" s="14"/>
      <c r="B25" s="64" t="s">
        <v>67</v>
      </c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5"/>
      <c r="AV25" s="47" t="s">
        <v>33</v>
      </c>
      <c r="AW25" s="47"/>
      <c r="AX25" s="47"/>
      <c r="AY25" s="47"/>
      <c r="AZ25" s="47"/>
      <c r="BA25" s="47"/>
      <c r="BB25" s="47"/>
      <c r="BC25" s="47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  <c r="CL25" s="66"/>
      <c r="CM25" s="66"/>
      <c r="CN25" s="66"/>
      <c r="CO25" s="66"/>
      <c r="CP25" s="66"/>
      <c r="CQ25" s="66"/>
      <c r="CR25" s="66"/>
      <c r="CS25" s="66"/>
      <c r="CT25" s="66"/>
      <c r="CU25" s="66"/>
      <c r="CV25" s="66"/>
      <c r="CW25" s="66"/>
      <c r="CX25" s="66"/>
      <c r="CY25" s="66"/>
      <c r="CZ25" s="66"/>
      <c r="DA25" s="66"/>
      <c r="DB25" s="66"/>
      <c r="DC25" s="66"/>
      <c r="DD25" s="66"/>
      <c r="DE25" s="66"/>
      <c r="DF25" s="66"/>
      <c r="DG25" s="66"/>
      <c r="DH25" s="66"/>
      <c r="DI25" s="66"/>
      <c r="DJ25" s="66"/>
      <c r="DK25" s="66"/>
      <c r="DL25" s="66"/>
      <c r="DM25" s="66"/>
      <c r="DN25" s="66"/>
      <c r="DO25" s="66"/>
      <c r="DP25" s="66"/>
      <c r="DQ25" s="66"/>
      <c r="DR25" s="66"/>
      <c r="DS25" s="66"/>
      <c r="DT25" s="66"/>
      <c r="DU25" s="66"/>
      <c r="DV25" s="66"/>
      <c r="DW25" s="66"/>
      <c r="DX25" s="66"/>
      <c r="DY25" s="66"/>
      <c r="DZ25" s="66"/>
      <c r="EA25" s="66"/>
      <c r="EB25" s="66"/>
      <c r="EC25" s="66"/>
      <c r="ED25" s="66"/>
      <c r="EE25" s="66"/>
      <c r="EF25" s="66"/>
      <c r="EG25" s="66"/>
      <c r="EH25" s="66"/>
      <c r="EI25" s="66"/>
      <c r="EJ25" s="66"/>
      <c r="EK25" s="66"/>
      <c r="EL25" s="66"/>
      <c r="EM25" s="66"/>
      <c r="EN25" s="66"/>
      <c r="EO25" s="66"/>
      <c r="EP25" s="66"/>
      <c r="EQ25" s="66"/>
      <c r="ER25" s="66"/>
      <c r="ES25" s="66"/>
      <c r="ET25" s="66"/>
      <c r="EU25" s="66"/>
      <c r="EV25" s="66"/>
      <c r="EW25" s="66"/>
      <c r="EX25" s="66"/>
      <c r="EY25" s="66"/>
      <c r="EZ25" s="66"/>
      <c r="FA25" s="66"/>
      <c r="FB25" s="66"/>
      <c r="FC25" s="66"/>
      <c r="FD25" s="66"/>
      <c r="FE25" s="66"/>
      <c r="FF25" s="66"/>
      <c r="FG25" s="66"/>
      <c r="FH25" s="66"/>
      <c r="FI25" s="66"/>
      <c r="FJ25" s="66"/>
      <c r="FK25" s="66"/>
    </row>
    <row r="26" spans="1:167" ht="13.5" customHeight="1">
      <c r="A26" s="14"/>
      <c r="B26" s="64" t="s">
        <v>68</v>
      </c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5"/>
      <c r="AV26" s="47" t="s">
        <v>46</v>
      </c>
      <c r="AW26" s="47"/>
      <c r="AX26" s="47"/>
      <c r="AY26" s="47"/>
      <c r="AZ26" s="47"/>
      <c r="BA26" s="47"/>
      <c r="BB26" s="47"/>
      <c r="BC26" s="47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7"/>
      <c r="CB26" s="67"/>
      <c r="CC26" s="67"/>
      <c r="CD26" s="67"/>
      <c r="CE26" s="67"/>
      <c r="CF26" s="67"/>
      <c r="CG26" s="67"/>
      <c r="CH26" s="67"/>
      <c r="CI26" s="67"/>
      <c r="CJ26" s="69"/>
      <c r="CK26" s="70"/>
      <c r="CL26" s="70"/>
      <c r="CM26" s="70"/>
      <c r="CN26" s="70"/>
      <c r="CO26" s="70"/>
      <c r="CP26" s="70"/>
      <c r="CQ26" s="70"/>
      <c r="CR26" s="71"/>
      <c r="CS26" s="69"/>
      <c r="CT26" s="70"/>
      <c r="CU26" s="70"/>
      <c r="CV26" s="70"/>
      <c r="CW26" s="70"/>
      <c r="CX26" s="70"/>
      <c r="CY26" s="70"/>
      <c r="CZ26" s="70"/>
      <c r="DA26" s="71"/>
      <c r="DB26" s="69"/>
      <c r="DC26" s="70"/>
      <c r="DD26" s="70"/>
      <c r="DE26" s="70"/>
      <c r="DF26" s="70"/>
      <c r="DG26" s="70"/>
      <c r="DH26" s="70"/>
      <c r="DI26" s="70"/>
      <c r="DJ26" s="71"/>
      <c r="DK26" s="66"/>
      <c r="DL26" s="66"/>
      <c r="DM26" s="66"/>
      <c r="DN26" s="66"/>
      <c r="DO26" s="66"/>
      <c r="DP26" s="66"/>
      <c r="DQ26" s="66"/>
      <c r="DR26" s="66"/>
      <c r="DS26" s="66"/>
      <c r="DT26" s="66"/>
      <c r="DU26" s="66"/>
      <c r="DV26" s="66"/>
      <c r="DW26" s="66"/>
      <c r="DX26" s="66"/>
      <c r="DY26" s="66"/>
      <c r="DZ26" s="66"/>
      <c r="EA26" s="66"/>
      <c r="EB26" s="66"/>
      <c r="EC26" s="66"/>
      <c r="ED26" s="66"/>
      <c r="EE26" s="66"/>
      <c r="EF26" s="66"/>
      <c r="EG26" s="66"/>
      <c r="EH26" s="66"/>
      <c r="EI26" s="66"/>
      <c r="EJ26" s="66"/>
      <c r="EK26" s="66"/>
      <c r="EL26" s="66"/>
      <c r="EM26" s="66"/>
      <c r="EN26" s="66"/>
      <c r="EO26" s="66"/>
      <c r="EP26" s="66"/>
      <c r="EQ26" s="66"/>
      <c r="ER26" s="66"/>
      <c r="ES26" s="66"/>
      <c r="ET26" s="66"/>
      <c r="EU26" s="66"/>
      <c r="EV26" s="66"/>
      <c r="EW26" s="66"/>
      <c r="EX26" s="66"/>
      <c r="EY26" s="66"/>
      <c r="EZ26" s="66"/>
      <c r="FA26" s="66"/>
      <c r="FB26" s="66"/>
      <c r="FC26" s="66"/>
      <c r="FD26" s="66"/>
      <c r="FE26" s="66"/>
      <c r="FF26" s="66"/>
      <c r="FG26" s="66"/>
      <c r="FH26" s="66"/>
      <c r="FI26" s="66"/>
      <c r="FJ26" s="66"/>
      <c r="FK26" s="66"/>
    </row>
    <row r="27" spans="1:167" ht="25.5" customHeight="1">
      <c r="A27" s="14"/>
      <c r="B27" s="64" t="s">
        <v>100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5"/>
      <c r="AV27" s="47" t="s">
        <v>99</v>
      </c>
      <c r="AW27" s="47"/>
      <c r="AX27" s="47"/>
      <c r="AY27" s="47"/>
      <c r="AZ27" s="47"/>
      <c r="BA27" s="47"/>
      <c r="BB27" s="47"/>
      <c r="BC27" s="47"/>
      <c r="BD27" s="66">
        <f>SUM(BO27:FK27)</f>
        <v>0</v>
      </c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7"/>
      <c r="CB27" s="67"/>
      <c r="CC27" s="67"/>
      <c r="CD27" s="67"/>
      <c r="CE27" s="67"/>
      <c r="CF27" s="67"/>
      <c r="CG27" s="67"/>
      <c r="CH27" s="67"/>
      <c r="CI27" s="67"/>
      <c r="CJ27" s="67"/>
      <c r="CK27" s="67"/>
      <c r="CL27" s="67"/>
      <c r="CM27" s="67"/>
      <c r="CN27" s="67"/>
      <c r="CO27" s="67"/>
      <c r="CP27" s="67"/>
      <c r="CQ27" s="67"/>
      <c r="CR27" s="67"/>
      <c r="CS27" s="67"/>
      <c r="CT27" s="67"/>
      <c r="CU27" s="67"/>
      <c r="CV27" s="67"/>
      <c r="CW27" s="67"/>
      <c r="CX27" s="67"/>
      <c r="CY27" s="67"/>
      <c r="CZ27" s="67"/>
      <c r="DA27" s="67"/>
      <c r="DB27" s="67"/>
      <c r="DC27" s="67"/>
      <c r="DD27" s="67"/>
      <c r="DE27" s="67"/>
      <c r="DF27" s="67"/>
      <c r="DG27" s="67"/>
      <c r="DH27" s="67"/>
      <c r="DI27" s="67"/>
      <c r="DJ27" s="67"/>
      <c r="DK27" s="66"/>
      <c r="DL27" s="66"/>
      <c r="DM27" s="66"/>
      <c r="DN27" s="66"/>
      <c r="DO27" s="66"/>
      <c r="DP27" s="66"/>
      <c r="DQ27" s="66"/>
      <c r="DR27" s="66"/>
      <c r="DS27" s="66"/>
      <c r="DT27" s="66"/>
      <c r="DU27" s="66"/>
      <c r="DV27" s="66"/>
      <c r="DW27" s="66"/>
      <c r="DX27" s="66"/>
      <c r="DY27" s="66"/>
      <c r="DZ27" s="66"/>
      <c r="EA27" s="66"/>
      <c r="EB27" s="66"/>
      <c r="EC27" s="66"/>
      <c r="ED27" s="66"/>
      <c r="EE27" s="66"/>
      <c r="EF27" s="66"/>
      <c r="EG27" s="66"/>
      <c r="EH27" s="66"/>
      <c r="EI27" s="66"/>
      <c r="EJ27" s="66"/>
      <c r="EK27" s="66"/>
      <c r="EL27" s="66"/>
      <c r="EM27" s="66"/>
      <c r="EN27" s="66"/>
      <c r="EO27" s="66"/>
      <c r="EP27" s="66"/>
      <c r="EQ27" s="66"/>
      <c r="ER27" s="66"/>
      <c r="ES27" s="66"/>
      <c r="ET27" s="66"/>
      <c r="EU27" s="66"/>
      <c r="EV27" s="66"/>
      <c r="EW27" s="66"/>
      <c r="EX27" s="66"/>
      <c r="EY27" s="66"/>
      <c r="EZ27" s="66"/>
      <c r="FA27" s="66"/>
      <c r="FB27" s="66"/>
      <c r="FC27" s="66">
        <f>'стр.1 '!CN47-SUM(CA27:DJ27)</f>
        <v>0</v>
      </c>
      <c r="FD27" s="66"/>
      <c r="FE27" s="66"/>
      <c r="FF27" s="66"/>
      <c r="FG27" s="66"/>
      <c r="FH27" s="66"/>
      <c r="FI27" s="66"/>
      <c r="FJ27" s="66"/>
      <c r="FK27" s="66"/>
    </row>
    <row r="28" spans="1:167" s="17" customFormat="1" ht="13.5" customHeight="1">
      <c r="A28" s="15"/>
      <c r="B28" s="77" t="s">
        <v>80</v>
      </c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8"/>
      <c r="AV28" s="43" t="s">
        <v>47</v>
      </c>
      <c r="AW28" s="43"/>
      <c r="AX28" s="43"/>
      <c r="AY28" s="43"/>
      <c r="AZ28" s="43"/>
      <c r="BA28" s="43"/>
      <c r="BB28" s="43"/>
      <c r="BC28" s="43"/>
      <c r="BD28" s="63">
        <f>'стр.1 '!CN48</f>
        <v>562213.2714931025</v>
      </c>
      <c r="BE28" s="63"/>
      <c r="BF28" s="63"/>
      <c r="BG28" s="63"/>
      <c r="BH28" s="63"/>
      <c r="BI28" s="63"/>
      <c r="BJ28" s="63"/>
      <c r="BK28" s="63"/>
      <c r="BL28" s="63"/>
      <c r="BM28" s="63"/>
      <c r="BN28" s="63"/>
      <c r="BO28" s="63"/>
      <c r="BP28" s="63"/>
      <c r="BQ28" s="63"/>
      <c r="BR28" s="63"/>
      <c r="BS28" s="63"/>
      <c r="BT28" s="63"/>
      <c r="BU28" s="63"/>
      <c r="BV28" s="63"/>
      <c r="BW28" s="63"/>
      <c r="BX28" s="63"/>
      <c r="BY28" s="63"/>
      <c r="BZ28" s="63"/>
      <c r="CA28" s="63">
        <f>('[1]Смета короткая'!$L$5+'[1]Смета короткая'!$M$5)*(('[1]Смета короткая'!$L$70+'[1]Смета короткая'!$M$70)*100/'[1]Смета короткая'!$W$70)%+CA6</f>
        <v>73269.01843279549</v>
      </c>
      <c r="CB28" s="63"/>
      <c r="CC28" s="63"/>
      <c r="CD28" s="63"/>
      <c r="CE28" s="63"/>
      <c r="CF28" s="63"/>
      <c r="CG28" s="63"/>
      <c r="CH28" s="63"/>
      <c r="CI28" s="63"/>
      <c r="CJ28" s="63">
        <f>('[1]Смета короткая'!$L$27+'[1]Смета короткая'!$M$27)*(('[1]Смета короткая'!$L$70+'[1]Смета короткая'!$M$70)*100/'[1]Смета короткая'!$W$70)%+CJ6</f>
        <v>81182.9596480878</v>
      </c>
      <c r="CK28" s="63"/>
      <c r="CL28" s="63"/>
      <c r="CM28" s="63"/>
      <c r="CN28" s="63"/>
      <c r="CO28" s="63"/>
      <c r="CP28" s="63"/>
      <c r="CQ28" s="63"/>
      <c r="CR28" s="63"/>
      <c r="CS28" s="63">
        <f>('[1]Смета короткая'!$L$29+'[1]Смета короткая'!$M$29)*(('[1]Смета короткая'!$L$70+'[1]Смета короткая'!$M$70)*100/'[1]Смета короткая'!$W$70)%+CS6</f>
        <v>22550.025046165298</v>
      </c>
      <c r="CT28" s="63"/>
      <c r="CU28" s="63"/>
      <c r="CV28" s="63"/>
      <c r="CW28" s="63"/>
      <c r="CX28" s="63"/>
      <c r="CY28" s="63"/>
      <c r="CZ28" s="63"/>
      <c r="DA28" s="63"/>
      <c r="DB28" s="63">
        <f>('[1]Смета короткая'!$L$30+'[1]Смета короткая'!$M$30)*(('[1]Смета короткая'!$L$70+'[1]Смета короткая'!$M$70)*100/'[1]Смета короткая'!$W$70)%+DB6</f>
        <v>81874.85818292256</v>
      </c>
      <c r="DC28" s="63"/>
      <c r="DD28" s="63"/>
      <c r="DE28" s="63"/>
      <c r="DF28" s="63"/>
      <c r="DG28" s="63"/>
      <c r="DH28" s="63"/>
      <c r="DI28" s="63"/>
      <c r="DJ28" s="63"/>
      <c r="DK28" s="63"/>
      <c r="DL28" s="63"/>
      <c r="DM28" s="63"/>
      <c r="DN28" s="63"/>
      <c r="DO28" s="63"/>
      <c r="DP28" s="63"/>
      <c r="DQ28" s="63"/>
      <c r="DR28" s="63"/>
      <c r="DS28" s="63"/>
      <c r="DT28" s="63"/>
      <c r="DU28" s="63"/>
      <c r="DV28" s="63"/>
      <c r="DW28" s="63"/>
      <c r="DX28" s="63"/>
      <c r="DY28" s="63"/>
      <c r="DZ28" s="63"/>
      <c r="EA28" s="63"/>
      <c r="EB28" s="63"/>
      <c r="EC28" s="63"/>
      <c r="ED28" s="63"/>
      <c r="EE28" s="63"/>
      <c r="EF28" s="63"/>
      <c r="EG28" s="63"/>
      <c r="EH28" s="63"/>
      <c r="EI28" s="63"/>
      <c r="EJ28" s="63"/>
      <c r="EK28" s="63"/>
      <c r="EL28" s="63"/>
      <c r="EM28" s="63"/>
      <c r="EN28" s="63"/>
      <c r="EO28" s="63"/>
      <c r="EP28" s="63"/>
      <c r="EQ28" s="63"/>
      <c r="ER28" s="63"/>
      <c r="ES28" s="63"/>
      <c r="ET28" s="63"/>
      <c r="EU28" s="63"/>
      <c r="EV28" s="63"/>
      <c r="EW28" s="63"/>
      <c r="EX28" s="63"/>
      <c r="EY28" s="63"/>
      <c r="EZ28" s="63"/>
      <c r="FA28" s="63"/>
      <c r="FB28" s="63"/>
      <c r="FC28" s="63">
        <f>BD28-SUM(CA28:DJ28)</f>
        <v>303336.4101831314</v>
      </c>
      <c r="FD28" s="63"/>
      <c r="FE28" s="63"/>
      <c r="FF28" s="63"/>
      <c r="FG28" s="63"/>
      <c r="FH28" s="63"/>
      <c r="FI28" s="63"/>
      <c r="FJ28" s="63"/>
      <c r="FK28" s="63"/>
    </row>
    <row r="29" spans="1:167" s="18" customFormat="1" ht="14.25" customHeight="1">
      <c r="A29" s="19"/>
      <c r="B29" s="108" t="s">
        <v>4</v>
      </c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108"/>
      <c r="AR29" s="108"/>
      <c r="AS29" s="108"/>
      <c r="AT29" s="108"/>
      <c r="AU29" s="109"/>
      <c r="AV29" s="110" t="s">
        <v>48</v>
      </c>
      <c r="AW29" s="110"/>
      <c r="AX29" s="110"/>
      <c r="AY29" s="110"/>
      <c r="AZ29" s="110"/>
      <c r="BA29" s="110"/>
      <c r="BB29" s="110"/>
      <c r="BC29" s="110"/>
      <c r="BD29" s="111">
        <f>'стр.1 '!CN49</f>
        <v>65104.637844319994</v>
      </c>
      <c r="BE29" s="111"/>
      <c r="BF29" s="111"/>
      <c r="BG29" s="111"/>
      <c r="BH29" s="111"/>
      <c r="BI29" s="111"/>
      <c r="BJ29" s="111"/>
      <c r="BK29" s="111"/>
      <c r="BL29" s="111"/>
      <c r="BM29" s="111"/>
      <c r="BN29" s="111"/>
      <c r="BO29" s="111"/>
      <c r="BP29" s="111"/>
      <c r="BQ29" s="111"/>
      <c r="BR29" s="111"/>
      <c r="BS29" s="111"/>
      <c r="BT29" s="111"/>
      <c r="BU29" s="111"/>
      <c r="BV29" s="111"/>
      <c r="BW29" s="111"/>
      <c r="BX29" s="111"/>
      <c r="BY29" s="111"/>
      <c r="BZ29" s="111"/>
      <c r="CA29" s="111"/>
      <c r="CB29" s="111"/>
      <c r="CC29" s="111"/>
      <c r="CD29" s="111"/>
      <c r="CE29" s="111"/>
      <c r="CF29" s="111"/>
      <c r="CG29" s="111"/>
      <c r="CH29" s="111"/>
      <c r="CI29" s="111"/>
      <c r="CJ29" s="111"/>
      <c r="CK29" s="111"/>
      <c r="CL29" s="111"/>
      <c r="CM29" s="111"/>
      <c r="CN29" s="111"/>
      <c r="CO29" s="111"/>
      <c r="CP29" s="111"/>
      <c r="CQ29" s="111"/>
      <c r="CR29" s="111"/>
      <c r="CS29" s="111"/>
      <c r="CT29" s="111"/>
      <c r="CU29" s="111"/>
      <c r="CV29" s="111"/>
      <c r="CW29" s="111"/>
      <c r="CX29" s="111"/>
      <c r="CY29" s="111"/>
      <c r="CZ29" s="111"/>
      <c r="DA29" s="111"/>
      <c r="DB29" s="111"/>
      <c r="DC29" s="111"/>
      <c r="DD29" s="111"/>
      <c r="DE29" s="111"/>
      <c r="DF29" s="111"/>
      <c r="DG29" s="111"/>
      <c r="DH29" s="111"/>
      <c r="DI29" s="111"/>
      <c r="DJ29" s="111"/>
      <c r="DK29" s="111"/>
      <c r="DL29" s="111"/>
      <c r="DM29" s="111"/>
      <c r="DN29" s="111"/>
      <c r="DO29" s="111"/>
      <c r="DP29" s="111"/>
      <c r="DQ29" s="111"/>
      <c r="DR29" s="111"/>
      <c r="DS29" s="111"/>
      <c r="DT29" s="111"/>
      <c r="DU29" s="111"/>
      <c r="DV29" s="111"/>
      <c r="DW29" s="111"/>
      <c r="DX29" s="111"/>
      <c r="DY29" s="111"/>
      <c r="DZ29" s="111"/>
      <c r="EA29" s="111"/>
      <c r="EB29" s="111"/>
      <c r="EC29" s="111"/>
      <c r="ED29" s="111"/>
      <c r="EE29" s="111"/>
      <c r="EF29" s="111"/>
      <c r="EG29" s="111"/>
      <c r="EH29" s="111"/>
      <c r="EI29" s="111"/>
      <c r="EJ29" s="111"/>
      <c r="EK29" s="111"/>
      <c r="EL29" s="111"/>
      <c r="EM29" s="111"/>
      <c r="EN29" s="111"/>
      <c r="EO29" s="111"/>
      <c r="EP29" s="111"/>
      <c r="EQ29" s="111"/>
      <c r="ER29" s="111"/>
      <c r="ES29" s="111"/>
      <c r="ET29" s="111"/>
      <c r="EU29" s="111"/>
      <c r="EV29" s="111"/>
      <c r="EW29" s="111"/>
      <c r="EX29" s="111"/>
      <c r="EY29" s="111"/>
      <c r="EZ29" s="111"/>
      <c r="FA29" s="111"/>
      <c r="FB29" s="111"/>
      <c r="FC29" s="111">
        <f>BD29</f>
        <v>65104.637844319994</v>
      </c>
      <c r="FD29" s="111"/>
      <c r="FE29" s="111"/>
      <c r="FF29" s="111"/>
      <c r="FG29" s="111"/>
      <c r="FH29" s="111"/>
      <c r="FI29" s="111"/>
      <c r="FJ29" s="111"/>
      <c r="FK29" s="111"/>
    </row>
    <row r="30" spans="1:167" s="18" customFormat="1" ht="14.25" customHeight="1">
      <c r="A30" s="112" t="s">
        <v>71</v>
      </c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  <c r="AJ30" s="113"/>
      <c r="AK30" s="113"/>
      <c r="AL30" s="113"/>
      <c r="AM30" s="113"/>
      <c r="AN30" s="113"/>
      <c r="AO30" s="113"/>
      <c r="AP30" s="113"/>
      <c r="AQ30" s="113"/>
      <c r="AR30" s="113"/>
      <c r="AS30" s="113"/>
      <c r="AT30" s="113"/>
      <c r="AU30" s="114"/>
      <c r="AV30" s="115" t="s">
        <v>49</v>
      </c>
      <c r="AW30" s="115"/>
      <c r="AX30" s="115"/>
      <c r="AY30" s="115"/>
      <c r="AZ30" s="115"/>
      <c r="BA30" s="115"/>
      <c r="BB30" s="115"/>
      <c r="BC30" s="115"/>
      <c r="BD30" s="111">
        <f>BD28+BD29</f>
        <v>627317.9093374226</v>
      </c>
      <c r="BE30" s="111"/>
      <c r="BF30" s="111"/>
      <c r="BG30" s="111"/>
      <c r="BH30" s="111"/>
      <c r="BI30" s="111"/>
      <c r="BJ30" s="111"/>
      <c r="BK30" s="111"/>
      <c r="BL30" s="111"/>
      <c r="BM30" s="111"/>
      <c r="BN30" s="111"/>
      <c r="BO30" s="111"/>
      <c r="BP30" s="111"/>
      <c r="BQ30" s="111"/>
      <c r="BR30" s="111"/>
      <c r="BS30" s="111"/>
      <c r="BT30" s="111"/>
      <c r="BU30" s="111"/>
      <c r="BV30" s="111"/>
      <c r="BW30" s="111"/>
      <c r="BX30" s="111"/>
      <c r="BY30" s="111"/>
      <c r="BZ30" s="111"/>
      <c r="CA30" s="111">
        <f>CA28+CA29</f>
        <v>73269.01843279549</v>
      </c>
      <c r="CB30" s="111"/>
      <c r="CC30" s="111"/>
      <c r="CD30" s="111"/>
      <c r="CE30" s="111"/>
      <c r="CF30" s="111"/>
      <c r="CG30" s="111"/>
      <c r="CH30" s="111"/>
      <c r="CI30" s="111"/>
      <c r="CJ30" s="111">
        <f>CJ28+CJ29</f>
        <v>81182.9596480878</v>
      </c>
      <c r="CK30" s="111"/>
      <c r="CL30" s="111"/>
      <c r="CM30" s="111"/>
      <c r="CN30" s="111"/>
      <c r="CO30" s="111"/>
      <c r="CP30" s="111"/>
      <c r="CQ30" s="111"/>
      <c r="CR30" s="111"/>
      <c r="CS30" s="111">
        <f>CS28+CS29</f>
        <v>22550.025046165298</v>
      </c>
      <c r="CT30" s="111"/>
      <c r="CU30" s="111"/>
      <c r="CV30" s="111"/>
      <c r="CW30" s="111"/>
      <c r="CX30" s="111"/>
      <c r="CY30" s="111"/>
      <c r="CZ30" s="111"/>
      <c r="DA30" s="111"/>
      <c r="DB30" s="111">
        <f>DB28+DB29</f>
        <v>81874.85818292256</v>
      </c>
      <c r="DC30" s="111"/>
      <c r="DD30" s="111"/>
      <c r="DE30" s="111"/>
      <c r="DF30" s="111"/>
      <c r="DG30" s="111"/>
      <c r="DH30" s="111"/>
      <c r="DI30" s="111"/>
      <c r="DJ30" s="111"/>
      <c r="DK30" s="111"/>
      <c r="DL30" s="111"/>
      <c r="DM30" s="111"/>
      <c r="DN30" s="111"/>
      <c r="DO30" s="111"/>
      <c r="DP30" s="111"/>
      <c r="DQ30" s="111"/>
      <c r="DR30" s="111"/>
      <c r="DS30" s="111"/>
      <c r="DT30" s="111"/>
      <c r="DU30" s="111"/>
      <c r="DV30" s="111"/>
      <c r="DW30" s="111"/>
      <c r="DX30" s="111"/>
      <c r="DY30" s="111"/>
      <c r="DZ30" s="111"/>
      <c r="EA30" s="111"/>
      <c r="EB30" s="111"/>
      <c r="EC30" s="111"/>
      <c r="ED30" s="111"/>
      <c r="EE30" s="111"/>
      <c r="EF30" s="111"/>
      <c r="EG30" s="111"/>
      <c r="EH30" s="111"/>
      <c r="EI30" s="111"/>
      <c r="EJ30" s="111"/>
      <c r="EK30" s="111"/>
      <c r="EL30" s="111"/>
      <c r="EM30" s="111"/>
      <c r="EN30" s="111"/>
      <c r="EO30" s="111"/>
      <c r="EP30" s="111"/>
      <c r="EQ30" s="111"/>
      <c r="ER30" s="111"/>
      <c r="ES30" s="111"/>
      <c r="ET30" s="111"/>
      <c r="EU30" s="111"/>
      <c r="EV30" s="111"/>
      <c r="EW30" s="111"/>
      <c r="EX30" s="111"/>
      <c r="EY30" s="111"/>
      <c r="EZ30" s="111"/>
      <c r="FA30" s="111"/>
      <c r="FB30" s="111"/>
      <c r="FC30" s="111">
        <f>FC28+FC29</f>
        <v>368441.0480274514</v>
      </c>
      <c r="FD30" s="111"/>
      <c r="FE30" s="111"/>
      <c r="FF30" s="111"/>
      <c r="FG30" s="111"/>
      <c r="FH30" s="111"/>
      <c r="FI30" s="111"/>
      <c r="FJ30" s="111"/>
      <c r="FK30" s="111"/>
    </row>
    <row r="31" ht="12.75">
      <c r="CN31" s="13" t="e">
        <f>BW31*DE48</f>
        <v>#DIV/0!</v>
      </c>
    </row>
    <row r="47" ht="12.75">
      <c r="CN47" s="13" t="e">
        <f>BW47*DE48</f>
        <v>#DIV/0!</v>
      </c>
    </row>
    <row r="48" spans="92:109" ht="12.75">
      <c r="CN48" s="13">
        <v>462700</v>
      </c>
      <c r="DE48" s="13" t="e">
        <f>CN48/BW48</f>
        <v>#DIV/0!</v>
      </c>
    </row>
    <row r="49" spans="75:92" ht="12.75">
      <c r="BW49" s="13">
        <f>48649+42400+8000</f>
        <v>99049</v>
      </c>
      <c r="CN49" s="13">
        <f>110745+42400+8000</f>
        <v>161145</v>
      </c>
    </row>
  </sheetData>
  <sheetProtection/>
  <mergeCells count="351">
    <mergeCell ref="FC30:FK30"/>
    <mergeCell ref="CS30:DA30"/>
    <mergeCell ref="DB30:DJ30"/>
    <mergeCell ref="DK30:DT30"/>
    <mergeCell ref="DU30:EI30"/>
    <mergeCell ref="EJ30:ER30"/>
    <mergeCell ref="ES30:FB30"/>
    <mergeCell ref="DU29:EI29"/>
    <mergeCell ref="EJ29:ER29"/>
    <mergeCell ref="ES29:FB29"/>
    <mergeCell ref="FC29:FK29"/>
    <mergeCell ref="A30:AU30"/>
    <mergeCell ref="AV30:BC30"/>
    <mergeCell ref="BD30:BN30"/>
    <mergeCell ref="BO30:BZ30"/>
    <mergeCell ref="CA30:CI30"/>
    <mergeCell ref="CJ30:CR30"/>
    <mergeCell ref="FC28:FK28"/>
    <mergeCell ref="B29:AU29"/>
    <mergeCell ref="AV29:BC29"/>
    <mergeCell ref="BD29:BN29"/>
    <mergeCell ref="BO29:BZ29"/>
    <mergeCell ref="CA29:CI29"/>
    <mergeCell ref="CJ29:CR29"/>
    <mergeCell ref="CS29:DA29"/>
    <mergeCell ref="DB29:DJ29"/>
    <mergeCell ref="DK29:DT29"/>
    <mergeCell ref="CS28:DA28"/>
    <mergeCell ref="DB28:DJ28"/>
    <mergeCell ref="DK28:DT28"/>
    <mergeCell ref="DU28:EI28"/>
    <mergeCell ref="EJ28:ER28"/>
    <mergeCell ref="ES28:FB28"/>
    <mergeCell ref="DU27:EI27"/>
    <mergeCell ref="EJ27:ER27"/>
    <mergeCell ref="ES27:FB27"/>
    <mergeCell ref="FC27:FK27"/>
    <mergeCell ref="B28:AU28"/>
    <mergeCell ref="AV28:BC28"/>
    <mergeCell ref="BD28:BN28"/>
    <mergeCell ref="BO28:BZ28"/>
    <mergeCell ref="CA28:CI28"/>
    <mergeCell ref="CJ28:CR28"/>
    <mergeCell ref="FC26:FK26"/>
    <mergeCell ref="B27:AU27"/>
    <mergeCell ref="AV27:BC27"/>
    <mergeCell ref="BD27:BN27"/>
    <mergeCell ref="BO27:BZ27"/>
    <mergeCell ref="CA27:CI27"/>
    <mergeCell ref="CJ27:CR27"/>
    <mergeCell ref="CS27:DA27"/>
    <mergeCell ref="DB27:DJ27"/>
    <mergeCell ref="DK27:DT27"/>
    <mergeCell ref="CS26:DA26"/>
    <mergeCell ref="DB26:DJ26"/>
    <mergeCell ref="DK26:DT26"/>
    <mergeCell ref="DU26:EI26"/>
    <mergeCell ref="EJ26:ER26"/>
    <mergeCell ref="ES26:FB26"/>
    <mergeCell ref="DU25:EI25"/>
    <mergeCell ref="EJ25:ER25"/>
    <mergeCell ref="ES25:FB25"/>
    <mergeCell ref="FC25:FK25"/>
    <mergeCell ref="B26:AU26"/>
    <mergeCell ref="AV26:BC26"/>
    <mergeCell ref="BD26:BN26"/>
    <mergeCell ref="BO26:BZ26"/>
    <mergeCell ref="CA26:CI26"/>
    <mergeCell ref="CJ26:CR26"/>
    <mergeCell ref="FC24:FK24"/>
    <mergeCell ref="B25:AU25"/>
    <mergeCell ref="AV25:BC25"/>
    <mergeCell ref="BD25:BN25"/>
    <mergeCell ref="BO25:BZ25"/>
    <mergeCell ref="CA25:CI25"/>
    <mergeCell ref="CJ25:CR25"/>
    <mergeCell ref="CS25:DA25"/>
    <mergeCell ref="DB25:DJ25"/>
    <mergeCell ref="DK25:DT25"/>
    <mergeCell ref="CS24:DA24"/>
    <mergeCell ref="DB24:DJ24"/>
    <mergeCell ref="DK24:DT24"/>
    <mergeCell ref="DU24:EI24"/>
    <mergeCell ref="EJ24:ER24"/>
    <mergeCell ref="ES24:FB24"/>
    <mergeCell ref="DU23:EI23"/>
    <mergeCell ref="EJ23:ER23"/>
    <mergeCell ref="ES23:FB23"/>
    <mergeCell ref="FC23:FK23"/>
    <mergeCell ref="B24:AU24"/>
    <mergeCell ref="AV24:BC24"/>
    <mergeCell ref="BD24:BN24"/>
    <mergeCell ref="BO24:BZ24"/>
    <mergeCell ref="CA24:CI24"/>
    <mergeCell ref="CJ24:CR24"/>
    <mergeCell ref="FC22:FK22"/>
    <mergeCell ref="B23:AU23"/>
    <mergeCell ref="AV23:BC23"/>
    <mergeCell ref="BD23:BN23"/>
    <mergeCell ref="BO23:BZ23"/>
    <mergeCell ref="CA23:CI23"/>
    <mergeCell ref="CJ23:CR23"/>
    <mergeCell ref="CS23:DA23"/>
    <mergeCell ref="DB23:DJ23"/>
    <mergeCell ref="DK23:DT23"/>
    <mergeCell ref="CS22:DA22"/>
    <mergeCell ref="DB22:DJ22"/>
    <mergeCell ref="DK22:DT22"/>
    <mergeCell ref="DU22:EI22"/>
    <mergeCell ref="EJ22:ER22"/>
    <mergeCell ref="ES22:FB22"/>
    <mergeCell ref="DU21:EI21"/>
    <mergeCell ref="EJ21:ER21"/>
    <mergeCell ref="ES21:FB21"/>
    <mergeCell ref="FC21:FK21"/>
    <mergeCell ref="B22:AU22"/>
    <mergeCell ref="AV22:BC22"/>
    <mergeCell ref="BD22:BN22"/>
    <mergeCell ref="BO22:BZ22"/>
    <mergeCell ref="CA22:CI22"/>
    <mergeCell ref="CJ22:CR22"/>
    <mergeCell ref="FC20:FK20"/>
    <mergeCell ref="B21:AU21"/>
    <mergeCell ref="AV21:BC21"/>
    <mergeCell ref="BD21:BN21"/>
    <mergeCell ref="BO21:BZ21"/>
    <mergeCell ref="CA21:CI21"/>
    <mergeCell ref="CJ21:CR21"/>
    <mergeCell ref="CS21:DA21"/>
    <mergeCell ref="DB21:DJ21"/>
    <mergeCell ref="DK21:DT21"/>
    <mergeCell ref="CS20:DA20"/>
    <mergeCell ref="DB20:DJ20"/>
    <mergeCell ref="DK20:DT20"/>
    <mergeCell ref="DU20:EI20"/>
    <mergeCell ref="EJ20:ER20"/>
    <mergeCell ref="ES20:FB20"/>
    <mergeCell ref="DU19:EI19"/>
    <mergeCell ref="EJ19:ER19"/>
    <mergeCell ref="ES19:FB19"/>
    <mergeCell ref="FC19:FK19"/>
    <mergeCell ref="B20:AU20"/>
    <mergeCell ref="AV20:BC20"/>
    <mergeCell ref="BD20:BN20"/>
    <mergeCell ref="BO20:BZ20"/>
    <mergeCell ref="CA20:CI20"/>
    <mergeCell ref="CJ20:CR20"/>
    <mergeCell ref="FC18:FK18"/>
    <mergeCell ref="B19:AU19"/>
    <mergeCell ref="AV19:BC19"/>
    <mergeCell ref="BD19:BN19"/>
    <mergeCell ref="BO19:BZ19"/>
    <mergeCell ref="CA19:CI19"/>
    <mergeCell ref="CJ19:CR19"/>
    <mergeCell ref="CS19:DA19"/>
    <mergeCell ref="DB19:DJ19"/>
    <mergeCell ref="DK19:DT19"/>
    <mergeCell ref="CS18:DA18"/>
    <mergeCell ref="DB18:DJ18"/>
    <mergeCell ref="DK18:DT18"/>
    <mergeCell ref="DU18:EI18"/>
    <mergeCell ref="EJ18:ER18"/>
    <mergeCell ref="ES18:FB18"/>
    <mergeCell ref="DU17:EI17"/>
    <mergeCell ref="EJ17:ER17"/>
    <mergeCell ref="ES17:FB17"/>
    <mergeCell ref="FC17:FK17"/>
    <mergeCell ref="B18:AU18"/>
    <mergeCell ref="AV18:BC18"/>
    <mergeCell ref="BD18:BN18"/>
    <mergeCell ref="BO18:BZ18"/>
    <mergeCell ref="CA18:CI18"/>
    <mergeCell ref="CJ18:CR18"/>
    <mergeCell ref="FC16:FK16"/>
    <mergeCell ref="B17:AU17"/>
    <mergeCell ref="AV17:BC17"/>
    <mergeCell ref="BD17:BN17"/>
    <mergeCell ref="BO17:BZ17"/>
    <mergeCell ref="CA17:CI17"/>
    <mergeCell ref="CJ17:CR17"/>
    <mergeCell ref="CS17:DA17"/>
    <mergeCell ref="DB17:DJ17"/>
    <mergeCell ref="DK17:DT17"/>
    <mergeCell ref="CS16:DA16"/>
    <mergeCell ref="DB16:DJ16"/>
    <mergeCell ref="DK16:DT16"/>
    <mergeCell ref="DU16:EI16"/>
    <mergeCell ref="EJ16:ER16"/>
    <mergeCell ref="ES16:FB16"/>
    <mergeCell ref="DU15:EI15"/>
    <mergeCell ref="EJ15:ER15"/>
    <mergeCell ref="ES15:FB15"/>
    <mergeCell ref="FC15:FK15"/>
    <mergeCell ref="B16:AU16"/>
    <mergeCell ref="AV16:BC16"/>
    <mergeCell ref="BD16:BN16"/>
    <mergeCell ref="BO16:BZ16"/>
    <mergeCell ref="CA16:CI16"/>
    <mergeCell ref="CJ16:CR16"/>
    <mergeCell ref="FC14:FK14"/>
    <mergeCell ref="B15:AU15"/>
    <mergeCell ref="AV15:BC15"/>
    <mergeCell ref="BD15:BN15"/>
    <mergeCell ref="BO15:BZ15"/>
    <mergeCell ref="CA15:CI15"/>
    <mergeCell ref="CJ15:CR15"/>
    <mergeCell ref="CS15:DA15"/>
    <mergeCell ref="DB15:DJ15"/>
    <mergeCell ref="DK15:DT15"/>
    <mergeCell ref="CS14:DA14"/>
    <mergeCell ref="DB14:DJ14"/>
    <mergeCell ref="DK14:DT14"/>
    <mergeCell ref="DU14:EI14"/>
    <mergeCell ref="EJ14:ER14"/>
    <mergeCell ref="ES14:FB14"/>
    <mergeCell ref="DU13:EI13"/>
    <mergeCell ref="EJ13:ER13"/>
    <mergeCell ref="ES13:FB13"/>
    <mergeCell ref="FC13:FK13"/>
    <mergeCell ref="B14:AU14"/>
    <mergeCell ref="AV14:BC14"/>
    <mergeCell ref="BD14:BN14"/>
    <mergeCell ref="BO14:BZ14"/>
    <mergeCell ref="CA14:CI14"/>
    <mergeCell ref="CJ14:CR14"/>
    <mergeCell ref="FC12:FK12"/>
    <mergeCell ref="B13:AU13"/>
    <mergeCell ref="AV13:BC13"/>
    <mergeCell ref="BD13:BN13"/>
    <mergeCell ref="BO13:BZ13"/>
    <mergeCell ref="CA13:CI13"/>
    <mergeCell ref="CJ13:CR13"/>
    <mergeCell ref="CS13:DA13"/>
    <mergeCell ref="DB13:DJ13"/>
    <mergeCell ref="DK13:DT13"/>
    <mergeCell ref="CS12:DA12"/>
    <mergeCell ref="DB12:DJ12"/>
    <mergeCell ref="DK12:DT12"/>
    <mergeCell ref="DU12:EI12"/>
    <mergeCell ref="EJ12:ER12"/>
    <mergeCell ref="ES12:FB12"/>
    <mergeCell ref="DU11:EI11"/>
    <mergeCell ref="EJ11:ER11"/>
    <mergeCell ref="ES11:FB11"/>
    <mergeCell ref="FC11:FK11"/>
    <mergeCell ref="B12:AU12"/>
    <mergeCell ref="AV12:BC12"/>
    <mergeCell ref="BD12:BN12"/>
    <mergeCell ref="BO12:BZ12"/>
    <mergeCell ref="CA12:CI12"/>
    <mergeCell ref="CJ12:CR12"/>
    <mergeCell ref="FC10:FK10"/>
    <mergeCell ref="B11:AU11"/>
    <mergeCell ref="AV11:BC11"/>
    <mergeCell ref="BD11:BN11"/>
    <mergeCell ref="BO11:BZ11"/>
    <mergeCell ref="CA11:CI11"/>
    <mergeCell ref="CJ11:CR11"/>
    <mergeCell ref="CS11:DA11"/>
    <mergeCell ref="DB11:DJ11"/>
    <mergeCell ref="DK11:DT11"/>
    <mergeCell ref="CS10:DA10"/>
    <mergeCell ref="DB10:DJ10"/>
    <mergeCell ref="DK10:DT10"/>
    <mergeCell ref="DU10:EI10"/>
    <mergeCell ref="EJ10:ER10"/>
    <mergeCell ref="ES10:FB10"/>
    <mergeCell ref="DU9:EI9"/>
    <mergeCell ref="EJ9:ER9"/>
    <mergeCell ref="ES9:FB9"/>
    <mergeCell ref="FC9:FK9"/>
    <mergeCell ref="B10:AU10"/>
    <mergeCell ref="AV10:BC10"/>
    <mergeCell ref="BD10:BN10"/>
    <mergeCell ref="BO10:BZ10"/>
    <mergeCell ref="CA10:CI10"/>
    <mergeCell ref="CJ10:CR10"/>
    <mergeCell ref="FC8:FK8"/>
    <mergeCell ref="B9:AU9"/>
    <mergeCell ref="AV9:BC9"/>
    <mergeCell ref="BD9:BN9"/>
    <mergeCell ref="BO9:BZ9"/>
    <mergeCell ref="CA9:CI9"/>
    <mergeCell ref="CJ9:CR9"/>
    <mergeCell ref="CS9:DA9"/>
    <mergeCell ref="DB9:DJ9"/>
    <mergeCell ref="DK9:DT9"/>
    <mergeCell ref="CS8:DA8"/>
    <mergeCell ref="DB8:DJ8"/>
    <mergeCell ref="DK8:DT8"/>
    <mergeCell ref="DU8:EI8"/>
    <mergeCell ref="EJ8:ER8"/>
    <mergeCell ref="ES8:FB8"/>
    <mergeCell ref="DU7:EI7"/>
    <mergeCell ref="EJ7:ER7"/>
    <mergeCell ref="ES7:FB7"/>
    <mergeCell ref="FC7:FK7"/>
    <mergeCell ref="B8:AU8"/>
    <mergeCell ref="AV8:BC8"/>
    <mergeCell ref="BD8:BN8"/>
    <mergeCell ref="BO8:BZ8"/>
    <mergeCell ref="CA8:CI8"/>
    <mergeCell ref="CJ8:CR8"/>
    <mergeCell ref="FC6:FK6"/>
    <mergeCell ref="B7:AU7"/>
    <mergeCell ref="AV7:BC7"/>
    <mergeCell ref="BD7:BN7"/>
    <mergeCell ref="BO7:BZ7"/>
    <mergeCell ref="CA7:CI7"/>
    <mergeCell ref="CJ7:CR7"/>
    <mergeCell ref="CS7:DA7"/>
    <mergeCell ref="DB7:DJ7"/>
    <mergeCell ref="DK7:DT7"/>
    <mergeCell ref="CS6:DA6"/>
    <mergeCell ref="DB6:DJ6"/>
    <mergeCell ref="DK6:DT6"/>
    <mergeCell ref="DU6:EI6"/>
    <mergeCell ref="EJ6:ER6"/>
    <mergeCell ref="ES6:FB6"/>
    <mergeCell ref="B6:AU6"/>
    <mergeCell ref="AV6:BC6"/>
    <mergeCell ref="BD6:BN6"/>
    <mergeCell ref="BO6:BZ6"/>
    <mergeCell ref="CA6:CI6"/>
    <mergeCell ref="CJ6:CR6"/>
    <mergeCell ref="DB5:DJ5"/>
    <mergeCell ref="DK5:DT5"/>
    <mergeCell ref="DU5:EI5"/>
    <mergeCell ref="EJ5:ER5"/>
    <mergeCell ref="ES5:FB5"/>
    <mergeCell ref="FC5:FK5"/>
    <mergeCell ref="DK4:DT4"/>
    <mergeCell ref="DU4:EI4"/>
    <mergeCell ref="EJ4:ER4"/>
    <mergeCell ref="ES4:FB4"/>
    <mergeCell ref="FC4:FK4"/>
    <mergeCell ref="BD5:BN5"/>
    <mergeCell ref="BO5:BZ5"/>
    <mergeCell ref="CA5:CI5"/>
    <mergeCell ref="CJ5:CR5"/>
    <mergeCell ref="CS5:DA5"/>
    <mergeCell ref="B1:FJ1"/>
    <mergeCell ref="A3:AU5"/>
    <mergeCell ref="AV3:BC5"/>
    <mergeCell ref="BD3:BN4"/>
    <mergeCell ref="BO3:FK3"/>
    <mergeCell ref="BO4:BZ4"/>
    <mergeCell ref="CA4:CI4"/>
    <mergeCell ref="CJ4:CR4"/>
    <mergeCell ref="CS4:DA4"/>
    <mergeCell ref="DB4:DJ4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96" r:id="rId3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Павлова Надежда Александровна</cp:lastModifiedBy>
  <cp:lastPrinted>2018-04-27T11:16:53Z</cp:lastPrinted>
  <dcterms:created xsi:type="dcterms:W3CDTF">2011-01-11T10:25:48Z</dcterms:created>
  <dcterms:modified xsi:type="dcterms:W3CDTF">2018-05-04T07:24:41Z</dcterms:modified>
  <cp:category/>
  <cp:version/>
  <cp:contentType/>
  <cp:contentStatus/>
</cp:coreProperties>
</file>